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320" windowHeight="10995" tabRatio="697"/>
  </bookViews>
  <sheets>
    <sheet name="Innledning" sheetId="15" r:id="rId1"/>
    <sheet name="Totale ressurser  per område" sheetId="10" r:id="rId2"/>
    <sheet name="Totale ressurser pr res.kat" sheetId="1" r:id="rId3"/>
    <sheet name="Feltoversikt" sheetId="13" r:id="rId4"/>
    <sheet name="Solgt og levert" sheetId="2" r:id="rId5"/>
    <sheet name="Reserver RK 1,2 og 3 " sheetId="3" r:id="rId6"/>
    <sheet name="Reserver RK 3F funn" sheetId="4" r:id="rId7"/>
    <sheet name="Funn Felt RK 4F" sheetId="9" r:id="rId8"/>
    <sheet name="Funn RK 5F" sheetId="6" r:id="rId9"/>
    <sheet name="Funn RK 7F" sheetId="8" r:id="rId10"/>
    <sheet name="Funn i felt og funn" sheetId="14" r:id="rId11"/>
    <sheet name="Tilstedeværende" sheetId="12" r:id="rId12"/>
  </sheets>
  <definedNames>
    <definedName name="_xlnm.Print_Area" localSheetId="3">Feltoversikt!$A$1:$F$118</definedName>
    <definedName name="_xlnm.Print_Area" localSheetId="10">'Funn i felt og funn'!$A$1:$E$128</definedName>
    <definedName name="_xlnm.Print_Area" localSheetId="8">'Funn RK 5F'!$A$1:$H$48</definedName>
    <definedName name="_xlnm.Print_Area" localSheetId="9">'Funn RK 7F'!$A$1:$H$43</definedName>
    <definedName name="_xlnm.Print_Area" localSheetId="0">Innledning!$A$1:$J$36</definedName>
    <definedName name="_xlnm.Print_Area" localSheetId="4">'Solgt og levert'!$B$1:$K$117</definedName>
    <definedName name="_xlnm.Print_Area" localSheetId="1">'Totale ressurser  per område'!$A$1:$L$46</definedName>
    <definedName name="_xlnm.Print_Titles" localSheetId="3">Feltoversikt!$4:$5</definedName>
    <definedName name="_xlnm.Print_Titles" localSheetId="10">'Funn i felt og funn'!$2:$2</definedName>
    <definedName name="_xlnm.Print_Titles" localSheetId="5">'Reserver RK 1,2 og 3 '!$2:$4</definedName>
    <definedName name="_xlnm.Print_Titles" localSheetId="4">'Solgt og levert'!$4:$5</definedName>
    <definedName name="_xlnm.Print_Titles" localSheetId="11">Tilstedeværende!$5:$5</definedName>
  </definedNames>
  <calcPr calcId="145621"/>
</workbook>
</file>

<file path=xl/calcChain.xml><?xml version="1.0" encoding="utf-8"?>
<calcChain xmlns="http://schemas.openxmlformats.org/spreadsheetml/2006/main">
  <c r="F42" i="3" l="1"/>
  <c r="F14" i="3"/>
  <c r="G22" i="2" l="1"/>
  <c r="M22" i="1" l="1"/>
  <c r="M21" i="1"/>
  <c r="M20" i="1"/>
  <c r="E32" i="8" l="1"/>
  <c r="D32" i="8"/>
  <c r="C32" i="8"/>
  <c r="B32" i="8"/>
  <c r="F30" i="8"/>
  <c r="F29" i="8"/>
  <c r="F25" i="8"/>
  <c r="F22" i="8"/>
  <c r="F21" i="8"/>
  <c r="F20" i="8"/>
  <c r="F19" i="8"/>
  <c r="F18" i="8"/>
  <c r="F17" i="8"/>
  <c r="F5" i="8"/>
  <c r="F9" i="8"/>
  <c r="F24" i="6"/>
  <c r="F20" i="6"/>
  <c r="F13" i="6"/>
  <c r="F12" i="6"/>
  <c r="F15" i="6"/>
  <c r="F10" i="6"/>
  <c r="F9" i="9" l="1"/>
  <c r="F30" i="9"/>
  <c r="F29" i="9"/>
  <c r="F28" i="9"/>
  <c r="F27" i="9"/>
  <c r="F26" i="9"/>
  <c r="F25" i="9"/>
  <c r="F19" i="9"/>
  <c r="E31" i="9"/>
  <c r="D31" i="9"/>
  <c r="C31" i="9"/>
  <c r="B31" i="9"/>
  <c r="F8" i="4"/>
  <c r="F7" i="4"/>
  <c r="F6" i="4"/>
  <c r="F5" i="4"/>
  <c r="K67" i="3"/>
  <c r="K42" i="3"/>
  <c r="K14" i="3"/>
  <c r="F67" i="3"/>
  <c r="K59" i="3"/>
  <c r="F59" i="3"/>
  <c r="K35" i="3"/>
  <c r="K34" i="3"/>
  <c r="K37" i="3"/>
  <c r="F37" i="3"/>
  <c r="K12" i="3"/>
  <c r="F12" i="3"/>
  <c r="K61" i="3"/>
  <c r="K60" i="3"/>
  <c r="G90" i="2"/>
  <c r="G65" i="2"/>
  <c r="G59" i="2"/>
  <c r="G49" i="2"/>
  <c r="G45" i="2"/>
  <c r="G32" i="2"/>
  <c r="K33" i="3" l="1"/>
  <c r="G73" i="2"/>
  <c r="G77" i="2" l="1"/>
  <c r="K36" i="10"/>
  <c r="K35" i="10"/>
  <c r="K34" i="10"/>
  <c r="K33" i="10"/>
  <c r="K32" i="10"/>
  <c r="K28" i="10"/>
  <c r="K27" i="10"/>
  <c r="K26" i="10"/>
  <c r="K25" i="10"/>
  <c r="K24" i="10"/>
  <c r="K20" i="10"/>
  <c r="K19" i="10"/>
  <c r="K18" i="10"/>
  <c r="K17" i="10"/>
  <c r="K16" i="10"/>
  <c r="K12" i="10"/>
  <c r="K11" i="10"/>
  <c r="K10" i="10"/>
  <c r="K9" i="10"/>
  <c r="K8" i="10"/>
  <c r="K7" i="10"/>
  <c r="F12" i="10" l="1"/>
  <c r="F11" i="10"/>
  <c r="F10" i="10"/>
  <c r="F9" i="10"/>
  <c r="F8" i="10"/>
  <c r="F7" i="10"/>
  <c r="M24" i="1"/>
  <c r="M23" i="1"/>
  <c r="M17" i="1"/>
  <c r="M16" i="1"/>
  <c r="M15" i="1"/>
  <c r="M14" i="1"/>
  <c r="M18" i="1" s="1"/>
  <c r="M12" i="1"/>
  <c r="M11" i="1"/>
  <c r="M10" i="1"/>
  <c r="M9" i="1"/>
  <c r="L23" i="1"/>
  <c r="K23" i="1"/>
  <c r="J23" i="1"/>
  <c r="I23" i="1"/>
  <c r="L18" i="1"/>
  <c r="K18" i="1"/>
  <c r="J18" i="1"/>
  <c r="I18" i="1"/>
  <c r="L13" i="1"/>
  <c r="L25" i="1" s="1"/>
  <c r="L26" i="1" s="1"/>
  <c r="K13" i="1"/>
  <c r="K25" i="1" s="1"/>
  <c r="K26" i="1" s="1"/>
  <c r="J13" i="1"/>
  <c r="J25" i="1" s="1"/>
  <c r="J26" i="1" s="1"/>
  <c r="I13" i="1"/>
  <c r="I25" i="1" s="1"/>
  <c r="I26" i="1" s="1"/>
  <c r="H22" i="1"/>
  <c r="H21" i="1"/>
  <c r="H20" i="1"/>
  <c r="K80" i="3"/>
  <c r="E107" i="12"/>
  <c r="D107" i="12"/>
  <c r="C107" i="12"/>
  <c r="B107" i="12"/>
  <c r="M13" i="1" l="1"/>
  <c r="M25" i="1" s="1"/>
  <c r="M26" i="1" s="1"/>
  <c r="F31" i="8"/>
  <c r="F28" i="8"/>
  <c r="F27" i="8"/>
  <c r="F26" i="8"/>
  <c r="F24" i="8"/>
  <c r="F23" i="8"/>
  <c r="F16" i="8"/>
  <c r="F15" i="8"/>
  <c r="F14" i="8"/>
  <c r="F13" i="8"/>
  <c r="F12" i="8"/>
  <c r="F11" i="8"/>
  <c r="F10" i="8"/>
  <c r="F8" i="8"/>
  <c r="F7" i="8"/>
  <c r="F6" i="8"/>
  <c r="F32" i="8" l="1"/>
  <c r="E38" i="6"/>
  <c r="D38" i="6"/>
  <c r="C38" i="6"/>
  <c r="B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1" i="6"/>
  <c r="F19" i="6"/>
  <c r="F18" i="6"/>
  <c r="F17" i="6"/>
  <c r="F16" i="6"/>
  <c r="F14" i="6"/>
  <c r="F11" i="6"/>
  <c r="F9" i="6"/>
  <c r="F8" i="6"/>
  <c r="F7" i="6"/>
  <c r="F6" i="6"/>
  <c r="F38" i="6" l="1"/>
  <c r="F24" i="9"/>
  <c r="F23" i="9"/>
  <c r="F22" i="9"/>
  <c r="F21" i="9"/>
  <c r="F20" i="9"/>
  <c r="F18" i="9"/>
  <c r="F17" i="9"/>
  <c r="F16" i="9"/>
  <c r="F15" i="9"/>
  <c r="F14" i="9"/>
  <c r="F13" i="9"/>
  <c r="F12" i="9"/>
  <c r="F11" i="9"/>
  <c r="F10" i="9"/>
  <c r="F8" i="9"/>
  <c r="F7" i="9"/>
  <c r="F6" i="9"/>
  <c r="F4" i="4"/>
  <c r="K36" i="3"/>
  <c r="F36" i="3"/>
  <c r="F31" i="9" l="1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4" i="3"/>
  <c r="F73" i="3"/>
  <c r="F72" i="3"/>
  <c r="F71" i="3"/>
  <c r="F68" i="3"/>
  <c r="F66" i="3"/>
  <c r="F65" i="3"/>
  <c r="F64" i="3"/>
  <c r="F63" i="3"/>
  <c r="F62" i="3"/>
  <c r="B94" i="3"/>
  <c r="C94" i="3"/>
  <c r="D94" i="3"/>
  <c r="E94" i="3"/>
  <c r="K11" i="3"/>
  <c r="K7" i="3"/>
  <c r="F11" i="3"/>
  <c r="F7" i="3"/>
  <c r="K39" i="3"/>
  <c r="F39" i="3"/>
  <c r="F35" i="3"/>
  <c r="K88" i="3"/>
  <c r="G64" i="2" l="1"/>
  <c r="F18" i="2"/>
  <c r="E18" i="2"/>
  <c r="D18" i="2"/>
  <c r="C18" i="2"/>
  <c r="F5" i="9"/>
  <c r="K37" i="10" l="1"/>
  <c r="J37" i="10"/>
  <c r="I37" i="10"/>
  <c r="H37" i="10"/>
  <c r="G37" i="10"/>
  <c r="E37" i="10"/>
  <c r="D37" i="10"/>
  <c r="C37" i="10"/>
  <c r="B37" i="10"/>
  <c r="F36" i="10"/>
  <c r="F35" i="10"/>
  <c r="F34" i="10"/>
  <c r="F33" i="10"/>
  <c r="F32" i="10"/>
  <c r="F37" i="10" s="1"/>
  <c r="K29" i="10"/>
  <c r="J29" i="10"/>
  <c r="I29" i="10"/>
  <c r="H29" i="10"/>
  <c r="G29" i="10"/>
  <c r="E29" i="10"/>
  <c r="D29" i="10"/>
  <c r="C29" i="10"/>
  <c r="B29" i="10"/>
  <c r="F28" i="10"/>
  <c r="F27" i="10"/>
  <c r="F26" i="10"/>
  <c r="F25" i="10"/>
  <c r="F24" i="10"/>
  <c r="K21" i="10"/>
  <c r="J21" i="10"/>
  <c r="I21" i="10"/>
  <c r="H21" i="10"/>
  <c r="G21" i="10"/>
  <c r="E21" i="10"/>
  <c r="D21" i="10"/>
  <c r="C21" i="10"/>
  <c r="B21" i="10"/>
  <c r="F20" i="10"/>
  <c r="F19" i="10"/>
  <c r="F18" i="10"/>
  <c r="F17" i="10"/>
  <c r="F16" i="10"/>
  <c r="K13" i="10"/>
  <c r="J13" i="10"/>
  <c r="I13" i="10"/>
  <c r="H13" i="10"/>
  <c r="G13" i="10"/>
  <c r="E13" i="10"/>
  <c r="D13" i="10"/>
  <c r="C13" i="10"/>
  <c r="B13" i="10"/>
  <c r="F29" i="10" l="1"/>
  <c r="F21" i="10"/>
  <c r="F13" i="10"/>
  <c r="F9" i="4" l="1"/>
  <c r="E9" i="4"/>
  <c r="D9" i="4"/>
  <c r="C9" i="4"/>
  <c r="B9" i="4"/>
  <c r="J94" i="3"/>
  <c r="I94" i="3"/>
  <c r="H94" i="3"/>
  <c r="G94" i="3"/>
  <c r="K93" i="3"/>
  <c r="K92" i="3"/>
  <c r="K91" i="3"/>
  <c r="K90" i="3"/>
  <c r="K89" i="3"/>
  <c r="K87" i="3"/>
  <c r="K86" i="3"/>
  <c r="K85" i="3"/>
  <c r="K84" i="3"/>
  <c r="K83" i="3"/>
  <c r="K82" i="3"/>
  <c r="K81" i="3"/>
  <c r="K79" i="3"/>
  <c r="K78" i="3"/>
  <c r="K77" i="3"/>
  <c r="K76" i="3"/>
  <c r="K75" i="3"/>
  <c r="K74" i="3"/>
  <c r="K73" i="3"/>
  <c r="K72" i="3"/>
  <c r="K71" i="3"/>
  <c r="K70" i="3"/>
  <c r="K69" i="3"/>
  <c r="K68" i="3"/>
  <c r="K66" i="3"/>
  <c r="K65" i="3"/>
  <c r="K64" i="3"/>
  <c r="K63" i="3"/>
  <c r="K62" i="3"/>
  <c r="F61" i="3"/>
  <c r="F60" i="3"/>
  <c r="K58" i="3"/>
  <c r="F58" i="3"/>
  <c r="K57" i="3"/>
  <c r="F57" i="3"/>
  <c r="K56" i="3"/>
  <c r="F56" i="3"/>
  <c r="K55" i="3"/>
  <c r="F55" i="3"/>
  <c r="K54" i="3"/>
  <c r="F54" i="3"/>
  <c r="K53" i="3"/>
  <c r="F53" i="3"/>
  <c r="K52" i="3"/>
  <c r="F52" i="3"/>
  <c r="K51" i="3"/>
  <c r="F51" i="3"/>
  <c r="K50" i="3"/>
  <c r="F50" i="3"/>
  <c r="K49" i="3"/>
  <c r="F49" i="3"/>
  <c r="K48" i="3"/>
  <c r="F48" i="3"/>
  <c r="K47" i="3"/>
  <c r="F47" i="3"/>
  <c r="K46" i="3"/>
  <c r="F46" i="3"/>
  <c r="K45" i="3"/>
  <c r="F45" i="3"/>
  <c r="K44" i="3"/>
  <c r="F44" i="3"/>
  <c r="K43" i="3"/>
  <c r="F43" i="3"/>
  <c r="K41" i="3"/>
  <c r="F41" i="3"/>
  <c r="K40" i="3"/>
  <c r="F40" i="3"/>
  <c r="K38" i="3"/>
  <c r="F38" i="3"/>
  <c r="F34" i="3"/>
  <c r="F33" i="3"/>
  <c r="K32" i="3"/>
  <c r="F32" i="3"/>
  <c r="K31" i="3"/>
  <c r="F31" i="3"/>
  <c r="K30" i="3"/>
  <c r="F30" i="3"/>
  <c r="K29" i="3"/>
  <c r="F29" i="3"/>
  <c r="K28" i="3"/>
  <c r="F28" i="3"/>
  <c r="K27" i="3"/>
  <c r="F27" i="3"/>
  <c r="K26" i="3"/>
  <c r="F26" i="3"/>
  <c r="K25" i="3"/>
  <c r="F25" i="3"/>
  <c r="K24" i="3"/>
  <c r="F24" i="3"/>
  <c r="K23" i="3"/>
  <c r="F23" i="3"/>
  <c r="K22" i="3"/>
  <c r="F22" i="3"/>
  <c r="K21" i="3"/>
  <c r="F21" i="3"/>
  <c r="K20" i="3"/>
  <c r="F20" i="3"/>
  <c r="K19" i="3"/>
  <c r="F19" i="3"/>
  <c r="K18" i="3"/>
  <c r="F18" i="3"/>
  <c r="K17" i="3"/>
  <c r="F17" i="3"/>
  <c r="K16" i="3"/>
  <c r="F16" i="3"/>
  <c r="K15" i="3"/>
  <c r="F15" i="3"/>
  <c r="K13" i="3"/>
  <c r="F13" i="3"/>
  <c r="K10" i="3"/>
  <c r="F10" i="3"/>
  <c r="K9" i="3"/>
  <c r="F9" i="3"/>
  <c r="K8" i="3"/>
  <c r="F8" i="3"/>
  <c r="K6" i="3"/>
  <c r="F6" i="3"/>
  <c r="K5" i="3"/>
  <c r="K94" i="3" s="1"/>
  <c r="F5" i="3"/>
  <c r="F94" i="3" s="1"/>
  <c r="F96" i="2"/>
  <c r="F97" i="2" s="1"/>
  <c r="E96" i="2"/>
  <c r="E97" i="2" s="1"/>
  <c r="D96" i="2"/>
  <c r="D97" i="2" s="1"/>
  <c r="C96" i="2"/>
  <c r="C97" i="2" s="1"/>
  <c r="G95" i="2"/>
  <c r="G94" i="2"/>
  <c r="G93" i="2"/>
  <c r="G92" i="2"/>
  <c r="G91" i="2"/>
  <c r="G89" i="2"/>
  <c r="G88" i="2"/>
  <c r="G87" i="2"/>
  <c r="G86" i="2"/>
  <c r="G85" i="2"/>
  <c r="G84" i="2"/>
  <c r="G83" i="2"/>
  <c r="G82" i="2"/>
  <c r="G81" i="2"/>
  <c r="G80" i="2"/>
  <c r="G79" i="2"/>
  <c r="G78" i="2"/>
  <c r="G76" i="2"/>
  <c r="G75" i="2"/>
  <c r="G74" i="2"/>
  <c r="G72" i="2"/>
  <c r="G71" i="2"/>
  <c r="G70" i="2"/>
  <c r="G69" i="2"/>
  <c r="G68" i="2"/>
  <c r="G67" i="2"/>
  <c r="G66" i="2"/>
  <c r="G63" i="2"/>
  <c r="G62" i="2"/>
  <c r="G61" i="2"/>
  <c r="G60" i="2"/>
  <c r="G58" i="2"/>
  <c r="G57" i="2"/>
  <c r="G56" i="2"/>
  <c r="G55" i="2"/>
  <c r="G54" i="2"/>
  <c r="G53" i="2"/>
  <c r="G52" i="2"/>
  <c r="G51" i="2"/>
  <c r="G50" i="2"/>
  <c r="G48" i="2"/>
  <c r="G47" i="2"/>
  <c r="G46" i="2"/>
  <c r="G44" i="2"/>
  <c r="G43" i="2"/>
  <c r="G42" i="2"/>
  <c r="G41" i="2"/>
  <c r="G40" i="2"/>
  <c r="G39" i="2"/>
  <c r="G38" i="2"/>
  <c r="G37" i="2"/>
  <c r="G36" i="2"/>
  <c r="G35" i="2"/>
  <c r="G34" i="2"/>
  <c r="G33" i="2"/>
  <c r="G31" i="2"/>
  <c r="G30" i="2"/>
  <c r="G29" i="2"/>
  <c r="G28" i="2"/>
  <c r="G27" i="2"/>
  <c r="G26" i="2"/>
  <c r="G25" i="2"/>
  <c r="G24" i="2"/>
  <c r="G23" i="2"/>
  <c r="G21" i="2"/>
  <c r="G20" i="2"/>
  <c r="G19" i="2"/>
  <c r="G17" i="2"/>
  <c r="G16" i="2"/>
  <c r="G15" i="2"/>
  <c r="G14" i="2"/>
  <c r="G13" i="2"/>
  <c r="G12" i="2"/>
  <c r="G11" i="2"/>
  <c r="G10" i="2"/>
  <c r="G9" i="2"/>
  <c r="G8" i="2"/>
  <c r="G7" i="2"/>
  <c r="G6" i="2"/>
  <c r="G18" i="2" l="1"/>
  <c r="G96" i="2"/>
  <c r="G97" i="2" s="1"/>
  <c r="H24" i="1" l="1"/>
  <c r="G23" i="1"/>
  <c r="F23" i="1"/>
  <c r="E23" i="1"/>
  <c r="D23" i="1"/>
  <c r="G18" i="1"/>
  <c r="F18" i="1"/>
  <c r="E18" i="1"/>
  <c r="D18" i="1"/>
  <c r="H17" i="1"/>
  <c r="H16" i="1"/>
  <c r="H15" i="1"/>
  <c r="H14" i="1"/>
  <c r="G13" i="1"/>
  <c r="F13" i="1"/>
  <c r="E13" i="1"/>
  <c r="D13" i="1"/>
  <c r="H12" i="1"/>
  <c r="H11" i="1"/>
  <c r="H10" i="1"/>
  <c r="H9" i="1"/>
  <c r="E25" i="1" l="1"/>
  <c r="G25" i="1"/>
  <c r="H23" i="1"/>
  <c r="D25" i="1"/>
  <c r="F25" i="1"/>
  <c r="H18" i="1"/>
  <c r="H13" i="1"/>
  <c r="D26" i="1" l="1"/>
  <c r="F26" i="1"/>
  <c r="G26" i="1"/>
  <c r="E26" i="1"/>
  <c r="H25" i="1"/>
  <c r="H26" i="1" l="1"/>
</calcChain>
</file>

<file path=xl/sharedStrings.xml><?xml version="1.0" encoding="utf-8"?>
<sst xmlns="http://schemas.openxmlformats.org/spreadsheetml/2006/main" count="1183" uniqueCount="663">
  <si>
    <t>Olje</t>
  </si>
  <si>
    <t>Gass</t>
  </si>
  <si>
    <t>NGL</t>
  </si>
  <si>
    <t>Kond.</t>
  </si>
  <si>
    <t>Sum o.e</t>
  </si>
  <si>
    <t>mill tonn</t>
  </si>
  <si>
    <t>3*</t>
  </si>
  <si>
    <t>7F</t>
  </si>
  <si>
    <t>7A</t>
  </si>
  <si>
    <t>8 og 9</t>
  </si>
  <si>
    <t>Felt</t>
  </si>
  <si>
    <t>Kondensat</t>
  </si>
  <si>
    <r>
      <t>Oljeekv.</t>
    </r>
    <r>
      <rPr>
        <b/>
        <vertAlign val="superscript"/>
        <sz val="9"/>
        <rFont val="Arial"/>
        <family val="2"/>
      </rPr>
      <t>1</t>
    </r>
  </si>
  <si>
    <r>
      <t>Funnår</t>
    </r>
    <r>
      <rPr>
        <b/>
        <vertAlign val="superscript"/>
        <sz val="9"/>
        <rFont val="Arial"/>
        <family val="2"/>
      </rPr>
      <t>2</t>
    </r>
  </si>
  <si>
    <r>
      <t>mill. Sm</t>
    </r>
    <r>
      <rPr>
        <b/>
        <vertAlign val="superscript"/>
        <sz val="9"/>
        <rFont val="Arial"/>
        <family val="2"/>
      </rPr>
      <t>3</t>
    </r>
  </si>
  <si>
    <r>
      <t>mrd. Sm</t>
    </r>
    <r>
      <rPr>
        <b/>
        <vertAlign val="superscript"/>
        <sz val="9"/>
        <rFont val="Arial"/>
        <family val="2"/>
      </rPr>
      <t>3</t>
    </r>
  </si>
  <si>
    <t>mill. tonn</t>
  </si>
  <si>
    <t>Albuskjell</t>
  </si>
  <si>
    <t>Cod</t>
  </si>
  <si>
    <t>Edda</t>
  </si>
  <si>
    <t>Frigg</t>
  </si>
  <si>
    <t>Frøy</t>
  </si>
  <si>
    <t>Lille-Frigg</t>
  </si>
  <si>
    <t>Mime</t>
  </si>
  <si>
    <t>Nordøst Frigg</t>
  </si>
  <si>
    <t>Odin</t>
  </si>
  <si>
    <t>Tommeliten Gamma</t>
  </si>
  <si>
    <t>Vest Ekofisk</t>
  </si>
  <si>
    <t>Øst Frigg</t>
  </si>
  <si>
    <r>
      <t>33/9-6 Delta</t>
    </r>
    <r>
      <rPr>
        <vertAlign val="superscript"/>
        <sz val="9"/>
        <rFont val="Arial"/>
        <family val="2"/>
      </rPr>
      <t>3)</t>
    </r>
  </si>
  <si>
    <t>ALVE</t>
  </si>
  <si>
    <t>ALVHEIM</t>
  </si>
  <si>
    <t>BALDER</t>
  </si>
  <si>
    <t>BLANE</t>
  </si>
  <si>
    <t>BRAGE</t>
  </si>
  <si>
    <t>DRAUGEN</t>
  </si>
  <si>
    <t>EKOFISK</t>
  </si>
  <si>
    <t>ELDFISK</t>
  </si>
  <si>
    <t>EMBLA</t>
  </si>
  <si>
    <t>ENOCH</t>
  </si>
  <si>
    <t>FRAM</t>
  </si>
  <si>
    <t>GIMLE</t>
  </si>
  <si>
    <t>GJØA</t>
  </si>
  <si>
    <t>GLITNE</t>
  </si>
  <si>
    <t>GRANE</t>
  </si>
  <si>
    <t>GULLFAKS</t>
  </si>
  <si>
    <t>GULLFAKS SØR</t>
  </si>
  <si>
    <t>GUNGNE</t>
  </si>
  <si>
    <t>GYDA</t>
  </si>
  <si>
    <r>
      <t>HEIDRUN</t>
    </r>
    <r>
      <rPr>
        <vertAlign val="superscript"/>
        <sz val="9"/>
        <rFont val="Arial"/>
        <family val="2"/>
      </rPr>
      <t>5)</t>
    </r>
  </si>
  <si>
    <t>HEIMDAL</t>
  </si>
  <si>
    <t>HOD</t>
  </si>
  <si>
    <t>HULDRA</t>
  </si>
  <si>
    <t>JOTUN</t>
  </si>
  <si>
    <t>KRISTIN</t>
  </si>
  <si>
    <t>KVITEBJØRN</t>
  </si>
  <si>
    <t>MIKKEL</t>
  </si>
  <si>
    <t>MORVIN</t>
  </si>
  <si>
    <t>MURCHISON</t>
  </si>
  <si>
    <t>NJORD</t>
  </si>
  <si>
    <t>NORNE</t>
  </si>
  <si>
    <t>ORMEN LANGE</t>
  </si>
  <si>
    <t>OSEBERG</t>
  </si>
  <si>
    <t>OSEBERG SØR</t>
  </si>
  <si>
    <t>OSEBERG ØST</t>
  </si>
  <si>
    <t>REV</t>
  </si>
  <si>
    <t>RINGHORNE ØST</t>
  </si>
  <si>
    <t>SIGYN</t>
  </si>
  <si>
    <t>SKIRNE</t>
  </si>
  <si>
    <t xml:space="preserve"> </t>
  </si>
  <si>
    <t>SNORRE</t>
  </si>
  <si>
    <t>SNØHVIT</t>
  </si>
  <si>
    <t>STATFJORD</t>
  </si>
  <si>
    <t>STATFJORD NORD</t>
  </si>
  <si>
    <t>STATFJORD ØST</t>
  </si>
  <si>
    <t>SYGNA</t>
  </si>
  <si>
    <t>TAMBAR</t>
  </si>
  <si>
    <t>TAMBAR ØST</t>
  </si>
  <si>
    <t>TOR</t>
  </si>
  <si>
    <t>TORDIS</t>
  </si>
  <si>
    <r>
      <t>TROLL</t>
    </r>
    <r>
      <rPr>
        <vertAlign val="superscript"/>
        <sz val="9"/>
        <rFont val="Arial"/>
        <family val="2"/>
      </rPr>
      <t>6)</t>
    </r>
  </si>
  <si>
    <t>TUNE</t>
  </si>
  <si>
    <t>TYRIHANS</t>
  </si>
  <si>
    <t>ULA</t>
  </si>
  <si>
    <t>URD</t>
  </si>
  <si>
    <t>VALE</t>
  </si>
  <si>
    <t>VALHALL</t>
  </si>
  <si>
    <t>VARG</t>
  </si>
  <si>
    <t>VEGA</t>
  </si>
  <si>
    <t>VESLEFRIKK</t>
  </si>
  <si>
    <t>VIGDIS</t>
  </si>
  <si>
    <t>VILJE</t>
  </si>
  <si>
    <t>VISUND</t>
  </si>
  <si>
    <t>VOLUND</t>
  </si>
  <si>
    <t>VOLVE</t>
  </si>
  <si>
    <t>YME</t>
  </si>
  <si>
    <t>YTTERGRYTA</t>
  </si>
  <si>
    <t>ÅSGARD</t>
  </si>
  <si>
    <t>2) Funnår er funnår for den eldste funnbrønnen som inngår i feltet</t>
  </si>
  <si>
    <t>3) 33/9-6 Delta har prøveproduksjon</t>
  </si>
  <si>
    <r>
      <t>GOLIAT</t>
    </r>
    <r>
      <rPr>
        <vertAlign val="superscript"/>
        <sz val="9"/>
        <rFont val="Arial"/>
        <family val="2"/>
      </rPr>
      <t>3</t>
    </r>
  </si>
  <si>
    <t>HEIDRUN</t>
  </si>
  <si>
    <t>OSELVAR</t>
  </si>
  <si>
    <t>SLEIPNER VEST</t>
  </si>
  <si>
    <t>SLEIPNER ØST</t>
  </si>
  <si>
    <t>TROLL</t>
  </si>
  <si>
    <t>TRYM</t>
  </si>
  <si>
    <t>SUM</t>
  </si>
  <si>
    <t>Funn</t>
  </si>
  <si>
    <r>
      <t>Funnår</t>
    </r>
    <r>
      <rPr>
        <b/>
        <vertAlign val="superscript"/>
        <sz val="9"/>
        <rFont val="Arial"/>
        <family val="2"/>
      </rPr>
      <t>2)</t>
    </r>
  </si>
  <si>
    <t>Totalt</t>
  </si>
  <si>
    <t>2) Funnår for den eldste funnbrønn som inngår</t>
  </si>
  <si>
    <t>1/5-2 FLYNDRE</t>
  </si>
  <si>
    <t>16/1-9</t>
  </si>
  <si>
    <t>17/12-1 BREAM</t>
  </si>
  <si>
    <t>24/6-1 PEIK</t>
  </si>
  <si>
    <t>31/2-N-11 H</t>
  </si>
  <si>
    <t>35/11-13</t>
  </si>
  <si>
    <t>35/2-1</t>
  </si>
  <si>
    <t>2) Funnår er funnår for den eldste funnbrønnen som inngår</t>
  </si>
  <si>
    <t>15/12-21</t>
  </si>
  <si>
    <t>15/8-1 ALPHA</t>
  </si>
  <si>
    <t>2/5-3 SØRØST TOR</t>
  </si>
  <si>
    <t>25/1-11 R</t>
  </si>
  <si>
    <t>30/11-7</t>
  </si>
  <si>
    <t>34/11-2 S NØKKEN</t>
  </si>
  <si>
    <t>35/8-3</t>
  </si>
  <si>
    <t>6406/2-1 LAVRANS</t>
  </si>
  <si>
    <t>6406/3-2 TRESTAKK</t>
  </si>
  <si>
    <t>6406/9-1 LINNORM</t>
  </si>
  <si>
    <t>6407/7-8</t>
  </si>
  <si>
    <t>6506/11-2 LANGE</t>
  </si>
  <si>
    <t>6506/12-3 LYSING</t>
  </si>
  <si>
    <t>6506/6-1</t>
  </si>
  <si>
    <t>6506/9-2 S</t>
  </si>
  <si>
    <t>6507/11-6 SIGRID</t>
  </si>
  <si>
    <t>6507/3-8</t>
  </si>
  <si>
    <t>6507/7-13</t>
  </si>
  <si>
    <t>6705/10-1</t>
  </si>
  <si>
    <t>7/8-3</t>
  </si>
  <si>
    <t>7122/6-1</t>
  </si>
  <si>
    <t xml:space="preserve">2) Funnår er funnår for den eldste funnbrønnen som inngår </t>
  </si>
  <si>
    <t>15/3-9</t>
  </si>
  <si>
    <t>16/1-14</t>
  </si>
  <si>
    <t>16/2-3</t>
  </si>
  <si>
    <t>16/2-4</t>
  </si>
  <si>
    <t>16/2-5</t>
  </si>
  <si>
    <t>30/5-3 S</t>
  </si>
  <si>
    <t>34/12-1</t>
  </si>
  <si>
    <t>34/4-10</t>
  </si>
  <si>
    <t>34/4-11</t>
  </si>
  <si>
    <t>34/5-1 S</t>
  </si>
  <si>
    <t>35/10-2</t>
  </si>
  <si>
    <t>35/12-2</t>
  </si>
  <si>
    <t>35/9-6 S</t>
  </si>
  <si>
    <t>6406/3-8</t>
  </si>
  <si>
    <t>6407/2-5 S</t>
  </si>
  <si>
    <t>6407/2-6 S</t>
  </si>
  <si>
    <t>6507/3-7</t>
  </si>
  <si>
    <t>6507/7-14 S</t>
  </si>
  <si>
    <t>7120/12-2</t>
  </si>
  <si>
    <t>7120/12-3</t>
  </si>
  <si>
    <t>7226/2-1</t>
  </si>
  <si>
    <t>1) Tabellen viser forventningsverdier og estimatene er derfor usikre</t>
  </si>
  <si>
    <r>
      <t>2) Omregningsfaktor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er 1,9</t>
    </r>
  </si>
  <si>
    <r>
      <t>1) 1,9 er omregningsfaktoren for NGL i tonn til Sm</t>
    </r>
    <r>
      <rPr>
        <vertAlign val="superscript"/>
        <sz val="10"/>
        <rFont val="Arial"/>
        <family val="2"/>
      </rPr>
      <t>3</t>
    </r>
  </si>
  <si>
    <r>
      <t>1) 1,9 er omregningsfaktoren for NGL i tonn til Sm</t>
    </r>
    <r>
      <rPr>
        <vertAlign val="superscript"/>
        <sz val="9"/>
        <rFont val="Arial"/>
        <family val="2"/>
      </rPr>
      <t>3</t>
    </r>
  </si>
  <si>
    <t>Solgt og levert</t>
  </si>
  <si>
    <r>
      <t>mill Sm</t>
    </r>
    <r>
      <rPr>
        <b/>
        <vertAlign val="superscript"/>
        <sz val="11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</si>
  <si>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</si>
  <si>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</si>
  <si>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1) 1,9 er omregningsfaktoren for NGL i tonn til Sm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.</t>
    </r>
  </si>
  <si>
    <t>Total</t>
  </si>
  <si>
    <r>
      <t>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o.e.</t>
    </r>
  </si>
  <si>
    <t>Sum totalt</t>
  </si>
  <si>
    <t xml:space="preserve">Nordsjøen </t>
  </si>
  <si>
    <t>Sum</t>
  </si>
  <si>
    <t xml:space="preserve">Norskehavet </t>
  </si>
  <si>
    <t xml:space="preserve">Barentshavet </t>
  </si>
  <si>
    <t>Felt/field</t>
  </si>
  <si>
    <r>
      <t>Olje 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Oil million Sm</t>
    </r>
    <r>
      <rPr>
        <i/>
        <vertAlign val="superscript"/>
        <sz val="9"/>
        <rFont val="Arial"/>
        <family val="2"/>
      </rPr>
      <t>3</t>
    </r>
  </si>
  <si>
    <r>
      <t>Assosiert væske NGL/Kondensat 
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liquids
million Sm</t>
    </r>
    <r>
      <rPr>
        <i/>
        <vertAlign val="superscript"/>
        <sz val="9"/>
        <rFont val="Arial"/>
        <family val="2"/>
      </rPr>
      <t>3</t>
    </r>
  </si>
  <si>
    <r>
      <t>Assosiert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gas (billion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</si>
  <si>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Fri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Free gas billion Sm</t>
    </r>
    <r>
      <rPr>
        <i/>
        <vertAlign val="superscript"/>
        <sz val="9"/>
        <rFont val="Arial"/>
        <family val="2"/>
      </rPr>
      <t>3</t>
    </r>
  </si>
  <si>
    <t>ALBUSKJELL</t>
  </si>
  <si>
    <t>COD</t>
  </si>
  <si>
    <t>EDDA</t>
  </si>
  <si>
    <t>FRIGG</t>
  </si>
  <si>
    <t>FRØY</t>
  </si>
  <si>
    <t>GAUPE</t>
  </si>
  <si>
    <t>GOLIAT</t>
  </si>
  <si>
    <t>GUDRUN</t>
  </si>
  <si>
    <t>LILLE-FRIGG</t>
  </si>
  <si>
    <t>MARULK</t>
  </si>
  <si>
    <t>MIME</t>
  </si>
  <si>
    <t>NORDØST FRIGG</t>
  </si>
  <si>
    <t>ODIN</t>
  </si>
  <si>
    <t>SKARV</t>
  </si>
  <si>
    <t>TOMMELITEN GAMMA</t>
  </si>
  <si>
    <t>VEST EKOFISK</t>
  </si>
  <si>
    <t>ØST FRIGG</t>
  </si>
  <si>
    <t>Opphavlege reservar</t>
  </si>
  <si>
    <t>Utvinningstillatelse/</t>
  </si>
  <si>
    <r>
      <t>Mill.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o.e.</t>
    </r>
  </si>
  <si>
    <t>Avtalebasert område</t>
  </si>
  <si>
    <t>Statoil Petroleum AS</t>
  </si>
  <si>
    <t>159 B</t>
  </si>
  <si>
    <t>ExxonMobil Exploration &amp; Production Norway AS</t>
  </si>
  <si>
    <t>001</t>
  </si>
  <si>
    <t>Talisman Energy Norge AS</t>
  </si>
  <si>
    <t>A/S Norske Shell</t>
  </si>
  <si>
    <t>093</t>
  </si>
  <si>
    <t>ConocoPhillips Skandinavia AS</t>
  </si>
  <si>
    <t>018</t>
  </si>
  <si>
    <t>Talisman North Sea Limited</t>
  </si>
  <si>
    <t>090</t>
  </si>
  <si>
    <t>BG Norge AS</t>
  </si>
  <si>
    <t>GDF SUEZ E&amp;P Norge AS</t>
  </si>
  <si>
    <r>
      <t>GOLIAT</t>
    </r>
    <r>
      <rPr>
        <vertAlign val="superscript"/>
        <sz val="9"/>
        <rFont val="Arial"/>
        <family val="2"/>
      </rPr>
      <t>1)</t>
    </r>
  </si>
  <si>
    <t>Eni Norge AS</t>
  </si>
  <si>
    <r>
      <t>GUDRUN</t>
    </r>
    <r>
      <rPr>
        <vertAlign val="superscript"/>
        <sz val="9"/>
        <rFont val="Arial"/>
        <family val="2"/>
      </rPr>
      <t>1)</t>
    </r>
  </si>
  <si>
    <t>025</t>
  </si>
  <si>
    <t>050</t>
  </si>
  <si>
    <t>046</t>
  </si>
  <si>
    <t>019 B</t>
  </si>
  <si>
    <t>036 BS</t>
  </si>
  <si>
    <t>BP Norge AS</t>
  </si>
  <si>
    <t>033</t>
  </si>
  <si>
    <t>HALTENBANKEN VEST</t>
  </si>
  <si>
    <t>134 B</t>
  </si>
  <si>
    <t>CNR International (UK) Limited</t>
  </si>
  <si>
    <t>DONG E&amp;P Norge AS</t>
  </si>
  <si>
    <t>038 C</t>
  </si>
  <si>
    <t>072</t>
  </si>
  <si>
    <r>
      <t>SKARV</t>
    </r>
    <r>
      <rPr>
        <vertAlign val="superscript"/>
        <sz val="9"/>
        <rFont val="Arial"/>
        <family val="2"/>
      </rPr>
      <t>1)</t>
    </r>
  </si>
  <si>
    <t xml:space="preserve">SKARV </t>
  </si>
  <si>
    <t>Total E&amp;P Norge AS</t>
  </si>
  <si>
    <t>037</t>
  </si>
  <si>
    <t>065</t>
  </si>
  <si>
    <t>089</t>
  </si>
  <si>
    <t>019</t>
  </si>
  <si>
    <t>036</t>
  </si>
  <si>
    <t>038</t>
  </si>
  <si>
    <t>052</t>
  </si>
  <si>
    <t>036 D</t>
  </si>
  <si>
    <t>046 BS</t>
  </si>
  <si>
    <r>
      <t>YME</t>
    </r>
    <r>
      <rPr>
        <vertAlign val="superscript"/>
        <sz val="9"/>
        <rFont val="Arial"/>
        <family val="2"/>
      </rPr>
      <t>1)</t>
    </r>
  </si>
  <si>
    <t>062</t>
  </si>
  <si>
    <r>
      <t xml:space="preserve">Funn
</t>
    </r>
    <r>
      <rPr>
        <i/>
        <sz val="9"/>
        <rFont val="Arial"/>
        <family val="2"/>
      </rPr>
      <t>Discovery</t>
    </r>
  </si>
  <si>
    <r>
      <t xml:space="preserve">Olje
</t>
    </r>
    <r>
      <rPr>
        <i/>
        <sz val="9"/>
        <rFont val="Arial"/>
        <family val="2"/>
      </rPr>
      <t>Oil</t>
    </r>
  </si>
  <si>
    <r>
      <t xml:space="preserve">Gass
</t>
    </r>
    <r>
      <rPr>
        <i/>
        <sz val="9"/>
        <rFont val="Arial"/>
        <family val="2"/>
      </rPr>
      <t>Gas</t>
    </r>
  </si>
  <si>
    <r>
      <t>NGL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1</t>
    </r>
  </si>
  <si>
    <r>
      <t xml:space="preserve">Kond.
</t>
    </r>
    <r>
      <rPr>
        <i/>
        <sz val="9"/>
        <rFont val="Arial"/>
        <family val="2"/>
      </rPr>
      <t>Condensate</t>
    </r>
  </si>
  <si>
    <r>
      <t>Sum o.e</t>
    </r>
    <r>
      <rPr>
        <b/>
        <vertAlign val="superscript"/>
        <sz val="9"/>
        <rFont val="Arial"/>
        <family val="2"/>
      </rPr>
      <t>1</t>
    </r>
  </si>
  <si>
    <r>
      <t>Funnår</t>
    </r>
    <r>
      <rPr>
        <b/>
        <vertAlign val="superscript"/>
        <sz val="9"/>
        <rFont val="Arial"/>
        <family val="2"/>
      </rPr>
      <t xml:space="preserve">2)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2)</t>
    </r>
  </si>
  <si>
    <r>
      <t xml:space="preserve">mill Sm3
</t>
    </r>
    <r>
      <rPr>
        <i/>
        <sz val="9"/>
        <rFont val="Arial"/>
        <family val="2"/>
      </rPr>
      <t>mill Sm3</t>
    </r>
  </si>
  <si>
    <r>
      <t xml:space="preserve">mrd Sm3
</t>
    </r>
    <r>
      <rPr>
        <i/>
        <sz val="9"/>
        <rFont val="Arial"/>
        <family val="2"/>
      </rPr>
      <t>bill Sm3</t>
    </r>
  </si>
  <si>
    <r>
      <t xml:space="preserve">mill tonn
</t>
    </r>
    <r>
      <rPr>
        <i/>
        <sz val="9"/>
        <rFont val="Arial"/>
        <family val="2"/>
      </rPr>
      <t>mill tonn</t>
    </r>
  </si>
  <si>
    <r>
      <t xml:space="preserve">Ressurser i funn som ikke er evaluerte (ressurskategori 7F)
</t>
    </r>
    <r>
      <rPr>
        <i/>
        <sz val="12"/>
        <rFont val="Arial"/>
        <family val="2"/>
      </rPr>
      <t>Resources in discoveries that have not been evaluated
(Resource category 7F)</t>
    </r>
  </si>
  <si>
    <r>
      <t xml:space="preserve">Opprinnelig tilstedeværende ressurser i felt
</t>
    </r>
    <r>
      <rPr>
        <i/>
        <sz val="12"/>
        <rFont val="Arial"/>
        <family val="2"/>
      </rPr>
      <t>Resources originally in-place in fields</t>
    </r>
  </si>
  <si>
    <r>
      <t>NGL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</t>
    </r>
  </si>
  <si>
    <t>Discovery</t>
  </si>
  <si>
    <r>
      <t xml:space="preserve">Reserver i funn der  rettshavarene har vedtatt utbygging  (ressurskategori 3F)
</t>
    </r>
    <r>
      <rPr>
        <i/>
        <sz val="12"/>
        <rFont val="Arial"/>
        <family val="2"/>
      </rPr>
      <t xml:space="preserve">Original recoverable and remaining reserves in discoveries  which the licensees have decided to develop (Resource category 3F) </t>
    </r>
  </si>
  <si>
    <r>
      <t>Reserver</t>
    </r>
    <r>
      <rPr>
        <b/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4)</t>
    </r>
  </si>
  <si>
    <r>
      <t xml:space="preserve"> Reserver inklusiv solgt og levert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Reserves inclusiv sold and delievered volumes</t>
    </r>
    <r>
      <rPr>
        <i/>
        <vertAlign val="superscript"/>
        <sz val="9"/>
        <rFont val="Arial"/>
        <family val="2"/>
      </rPr>
      <t>1)</t>
    </r>
  </si>
  <si>
    <r>
      <t xml:space="preserve">Reserver i felt. (Ressurskategorier 1, 2 og 3)
</t>
    </r>
    <r>
      <rPr>
        <i/>
        <sz val="12"/>
        <rFont val="Arial"/>
        <family val="2"/>
      </rPr>
      <t>Reserves in fields.  (Resource categories 1, 2 and 3)</t>
    </r>
  </si>
  <si>
    <t>3) Rettighetshaverne ser på en nyutbygging  av feltet, volumet er summert i RK 4A for felt</t>
  </si>
  <si>
    <r>
      <t>FRØY</t>
    </r>
    <r>
      <rPr>
        <vertAlign val="superscript"/>
        <sz val="9"/>
        <rFont val="Arial"/>
        <family val="2"/>
      </rPr>
      <t>3)</t>
    </r>
  </si>
  <si>
    <r>
      <t xml:space="preserve">Solgt og levert fra nedstengde felt
</t>
    </r>
    <r>
      <rPr>
        <i/>
        <sz val="10"/>
        <rFont val="Arial"/>
        <family val="2"/>
      </rPr>
      <t>Sum fields with ceased production</t>
    </r>
  </si>
  <si>
    <r>
      <t xml:space="preserve">Sum solgt og levert
</t>
    </r>
    <r>
      <rPr>
        <i/>
        <sz val="9"/>
        <rFont val="Arial"/>
        <family val="2"/>
      </rPr>
      <t>Sum sold and delivered</t>
    </r>
  </si>
  <si>
    <r>
      <t xml:space="preserve">Solgt og levert fra felt i produksjon
</t>
    </r>
    <r>
      <rPr>
        <i/>
        <sz val="9"/>
        <rFont val="Arial"/>
        <family val="2"/>
      </rPr>
      <t>Sum production from producing fields</t>
    </r>
  </si>
  <si>
    <r>
      <t xml:space="preserve">Solgt og levert fra felt der produksjonen er avsluttet og fra
felt i produksjon. (Ressurskategori 0)
</t>
    </r>
    <r>
      <rPr>
        <i/>
        <sz val="12"/>
        <rFont val="Arial"/>
        <family val="2"/>
      </rPr>
      <t>Historical production from fields where production is ceased 
and from fields in production. (Resource category 0)</t>
    </r>
  </si>
  <si>
    <t>Felt i produksjon og felt med godkjent plan for utbygging og drift</t>
  </si>
  <si>
    <t>Fields on production and fields with approved development plans</t>
  </si>
  <si>
    <r>
      <t xml:space="preserve">Totalt utvinnbart potensial /
</t>
    </r>
    <r>
      <rPr>
        <b/>
        <i/>
        <sz val="10"/>
        <rFont val="Arial"/>
        <family val="2"/>
      </rPr>
      <t>Total recoverable potential</t>
    </r>
  </si>
  <si>
    <r>
      <t xml:space="preserve">Olje / </t>
    </r>
    <r>
      <rPr>
        <b/>
        <i/>
        <sz val="10"/>
        <rFont val="Arial"/>
        <family val="2"/>
      </rPr>
      <t>Oil</t>
    </r>
  </si>
  <si>
    <r>
      <t>Gass /</t>
    </r>
    <r>
      <rPr>
        <b/>
        <i/>
        <sz val="10"/>
        <rFont val="Arial"/>
        <family val="2"/>
      </rPr>
      <t xml:space="preserve"> Gas</t>
    </r>
  </si>
  <si>
    <r>
      <t xml:space="preserve">Kondensat
</t>
    </r>
    <r>
      <rPr>
        <b/>
        <i/>
        <sz val="10"/>
        <rFont val="Arial"/>
        <family val="2"/>
      </rPr>
      <t>Condensate</t>
    </r>
  </si>
  <si>
    <r>
      <t>Prosjektstatuskategori /</t>
    </r>
    <r>
      <rPr>
        <i/>
        <sz val="10"/>
        <rFont val="Arial"/>
        <family val="2"/>
      </rPr>
      <t xml:space="preserve"> Project status category</t>
    </r>
  </si>
  <si>
    <r>
      <t>mill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/>
    </r>
  </si>
  <si>
    <r>
      <t>mrd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>bill Sm</t>
    </r>
    <r>
      <rPr>
        <i/>
        <vertAlign val="superscript"/>
        <sz val="10"/>
        <rFont val="Arial"/>
        <family val="2"/>
      </rPr>
      <t>3</t>
    </r>
  </si>
  <si>
    <r>
      <t>mill Sm</t>
    </r>
    <r>
      <rPr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/>
    </r>
  </si>
  <si>
    <r>
      <t>Betingede ressurser i felt/</t>
    </r>
    <r>
      <rPr>
        <i/>
        <sz val="11"/>
        <color theme="1"/>
        <rFont val="Calibri"/>
        <family val="2"/>
        <scheme val="minor"/>
      </rPr>
      <t>Contingent resources in fields</t>
    </r>
  </si>
  <si>
    <r>
      <t>Betingede ressurser i funn/</t>
    </r>
    <r>
      <rPr>
        <i/>
        <sz val="11"/>
        <color theme="1"/>
        <rFont val="Calibri"/>
        <family val="2"/>
        <scheme val="minor"/>
      </rPr>
      <t>Contingent resources in discoveries</t>
    </r>
  </si>
  <si>
    <r>
      <t>Uoppdagede ressurser/</t>
    </r>
    <r>
      <rPr>
        <i/>
        <sz val="11"/>
        <color theme="1"/>
        <rFont val="Calibri"/>
        <family val="2"/>
        <scheme val="minor"/>
      </rPr>
      <t>Undiscovered resources</t>
    </r>
  </si>
  <si>
    <r>
      <t>Solgt og levert/</t>
    </r>
    <r>
      <rPr>
        <i/>
        <sz val="11"/>
        <color theme="1"/>
        <rFont val="Calibri"/>
        <family val="2"/>
        <scheme val="minor"/>
      </rPr>
      <t>Produced</t>
    </r>
  </si>
  <si>
    <t>6507/3-5 S</t>
  </si>
  <si>
    <t>Alve</t>
  </si>
  <si>
    <t>24/6-4 Alvheim</t>
  </si>
  <si>
    <t>Alvheim</t>
  </si>
  <si>
    <t>25/4-10 S</t>
  </si>
  <si>
    <t>25/4-7 Alvheim</t>
  </si>
  <si>
    <t>25/8-1 Ringhorne</t>
  </si>
  <si>
    <t>Balder</t>
  </si>
  <si>
    <t>25/8-10 S Ringhorne</t>
  </si>
  <si>
    <t>25/8-11 Ringhorne</t>
  </si>
  <si>
    <t>25/8-C-20</t>
  </si>
  <si>
    <t>31/4-11</t>
  </si>
  <si>
    <t>Brage</t>
  </si>
  <si>
    <t>31/4-A-1-A</t>
  </si>
  <si>
    <t>31/4-A-30 B</t>
  </si>
  <si>
    <t>2/7-8</t>
  </si>
  <si>
    <t>Eldfisk</t>
  </si>
  <si>
    <t>35/11-15 S</t>
  </si>
  <si>
    <t>Fram</t>
  </si>
  <si>
    <t>35/11-7</t>
  </si>
  <si>
    <t>35/11-8 S</t>
  </si>
  <si>
    <t>35/11-B-23-H</t>
  </si>
  <si>
    <t>15/12-19</t>
  </si>
  <si>
    <t>Gaupe</t>
  </si>
  <si>
    <t>34/8-12 S</t>
  </si>
  <si>
    <t>Gimle</t>
  </si>
  <si>
    <t>35/9-2</t>
  </si>
  <si>
    <t>Gjøa</t>
  </si>
  <si>
    <t>36/7-1</t>
  </si>
  <si>
    <t>Goliat</t>
  </si>
  <si>
    <t>7122/7-4 S Klappmys</t>
  </si>
  <si>
    <t>34/10-34 Gullfaks Vest</t>
  </si>
  <si>
    <t>Gullfaks</t>
  </si>
  <si>
    <t>34/10-45 B</t>
  </si>
  <si>
    <t>34/10-45 S</t>
  </si>
  <si>
    <t>34/10-46 A</t>
  </si>
  <si>
    <t>33/12-8 A Skinfaks</t>
  </si>
  <si>
    <t>Gullfaks Sør</t>
  </si>
  <si>
    <t>33/12-8 S Skinfaks B</t>
  </si>
  <si>
    <t>33/12-8 S Skinfaks S</t>
  </si>
  <si>
    <t>34/10-17 Rimfaks</t>
  </si>
  <si>
    <t>34/10-37 Gullveig</t>
  </si>
  <si>
    <t>34/10-43 S</t>
  </si>
  <si>
    <t>34/10-44 S Rimfaks Lunde</t>
  </si>
  <si>
    <t>34/10-47 S Gulltopp</t>
  </si>
  <si>
    <t>34/10-49 S Alun</t>
  </si>
  <si>
    <t>34/10-49 S Epidot</t>
  </si>
  <si>
    <t>34/10-K-2 H Gullveig</t>
  </si>
  <si>
    <t>15/9-20 S</t>
  </si>
  <si>
    <t>Gungne</t>
  </si>
  <si>
    <t>2/1-9 Gyda Sør</t>
  </si>
  <si>
    <t>Gyda</t>
  </si>
  <si>
    <t>6507/8-4 Heidrun Nord</t>
  </si>
  <si>
    <t>Heidrun</t>
  </si>
  <si>
    <t>2/11-10 S</t>
  </si>
  <si>
    <t>Hod</t>
  </si>
  <si>
    <t>25/7-3 Jotun</t>
  </si>
  <si>
    <t>Jotun</t>
  </si>
  <si>
    <t>25/8-8 S Jotun</t>
  </si>
  <si>
    <t>Murchison</t>
  </si>
  <si>
    <t>6407/7-6</t>
  </si>
  <si>
    <t>Njord</t>
  </si>
  <si>
    <t>6407/7-7S</t>
  </si>
  <si>
    <t>6608/10-4</t>
  </si>
  <si>
    <t>Norne</t>
  </si>
  <si>
    <t>30/6-15 Oseberg Vest</t>
  </si>
  <si>
    <t>Oseberg</t>
  </si>
  <si>
    <t>30/6-17</t>
  </si>
  <si>
    <t>30/6-18 Kappa</t>
  </si>
  <si>
    <t>30/6-26 Gamma Vest</t>
  </si>
  <si>
    <t>30/6-27</t>
  </si>
  <si>
    <t>30/6-9</t>
  </si>
  <si>
    <t>30/9-19</t>
  </si>
  <si>
    <t>30/9-10 Oseberg Sør</t>
  </si>
  <si>
    <t>Oseberg Sør</t>
  </si>
  <si>
    <t>30/9-13 S Oseberg Sør</t>
  </si>
  <si>
    <t>30/9-15 Oseberg Sør</t>
  </si>
  <si>
    <t>30/9-16 K Oseberg Sør</t>
  </si>
  <si>
    <t>30/9-21 S</t>
  </si>
  <si>
    <t>30/9-4 S Oseberg Sør</t>
  </si>
  <si>
    <t>30/9-5 S Oseberg Sør</t>
  </si>
  <si>
    <t>30/9-6 Oseberg Sør</t>
  </si>
  <si>
    <t>30/9-7 Oseberg Sør</t>
  </si>
  <si>
    <t>30/9-9 Oseberg Sør</t>
  </si>
  <si>
    <t>30/6-14</t>
  </si>
  <si>
    <t>Oseberg Øst</t>
  </si>
  <si>
    <t>30/6-19 Beta Sadel</t>
  </si>
  <si>
    <t>16/7-7 S</t>
  </si>
  <si>
    <t>Sigyn</t>
  </si>
  <si>
    <t>6507/3-3 Idun</t>
  </si>
  <si>
    <t>Skarv</t>
  </si>
  <si>
    <t>6507/5-3 Snadd</t>
  </si>
  <si>
    <t>6507/5-6 S</t>
  </si>
  <si>
    <t>25/5-4 Byggve</t>
  </si>
  <si>
    <t>Skirne</t>
  </si>
  <si>
    <t>15/9-B-1</t>
  </si>
  <si>
    <t>Sleipner Vest</t>
  </si>
  <si>
    <t>15/9-17 Loke</t>
  </si>
  <si>
    <t>Sleipner Øst</t>
  </si>
  <si>
    <t>34/4-12 A</t>
  </si>
  <si>
    <t>Snorre</t>
  </si>
  <si>
    <t>7120/7-1 Askeladd Vest</t>
  </si>
  <si>
    <t>Snøhvit</t>
  </si>
  <si>
    <t>7120/7-2 Askeladd Sentral</t>
  </si>
  <si>
    <t>7120/8-1 Askeladd</t>
  </si>
  <si>
    <t>7120/9-1 Albatross</t>
  </si>
  <si>
    <t>7121/4-2 Snøhvit Nord</t>
  </si>
  <si>
    <t>7121/5-2 Beta</t>
  </si>
  <si>
    <t>7121/7-2 Albatross Sør</t>
  </si>
  <si>
    <t>34/7-21 Borg</t>
  </si>
  <si>
    <t>Tordis</t>
  </si>
  <si>
    <t>34/7-22 Tordis Øst</t>
  </si>
  <si>
    <t>34/7-25 S</t>
  </si>
  <si>
    <t>30/8-3</t>
  </si>
  <si>
    <t>Tune</t>
  </si>
  <si>
    <t>6407/1-3 Tyrihans Nord</t>
  </si>
  <si>
    <t>Tyrihans</t>
  </si>
  <si>
    <t>6608/10-11 S</t>
  </si>
  <si>
    <t>Urd</t>
  </si>
  <si>
    <t>6608/10-8 Stær</t>
  </si>
  <si>
    <t>6608/10-9 Lerke</t>
  </si>
  <si>
    <t>15/12-20 S</t>
  </si>
  <si>
    <t>Varg</t>
  </si>
  <si>
    <t>35/8-2 Vega</t>
  </si>
  <si>
    <t>Vega</t>
  </si>
  <si>
    <t>30/3-6 S</t>
  </si>
  <si>
    <t>Veslefrikk</t>
  </si>
  <si>
    <t>30/3-7 A</t>
  </si>
  <si>
    <t>30/3-7 B</t>
  </si>
  <si>
    <t>30/3-7 S</t>
  </si>
  <si>
    <t>34/7-23 S</t>
  </si>
  <si>
    <t>Vigdis</t>
  </si>
  <si>
    <t>34/7-34</t>
  </si>
  <si>
    <t>34/8-4 S</t>
  </si>
  <si>
    <t>Visund</t>
  </si>
  <si>
    <t>9/2-3</t>
  </si>
  <si>
    <t>Yme</t>
  </si>
  <si>
    <t>9/2-6 S</t>
  </si>
  <si>
    <t>9/2-7 S</t>
  </si>
  <si>
    <t>9/2-9 S</t>
  </si>
  <si>
    <t>6506/12-1 Smørbukk</t>
  </si>
  <si>
    <t>Åsgard</t>
  </si>
  <si>
    <t>6506/12-3 Smørbukk Sør</t>
  </si>
  <si>
    <t>16/1-12</t>
  </si>
  <si>
    <t>25/11-25 S Svalin</t>
  </si>
  <si>
    <t>25/2-17</t>
  </si>
  <si>
    <t>25/2-10 S</t>
  </si>
  <si>
    <t>29/6-1</t>
  </si>
  <si>
    <t>30/7-2</t>
  </si>
  <si>
    <t>34/8-13 S</t>
  </si>
  <si>
    <t>34/8-13 A</t>
  </si>
  <si>
    <t>6706/12-1</t>
  </si>
  <si>
    <t>6707/10-2 S</t>
  </si>
  <si>
    <r>
      <t xml:space="preserve">Funn
</t>
    </r>
    <r>
      <rPr>
        <i/>
        <sz val="9"/>
        <rFont val="Arial"/>
        <family val="2"/>
      </rPr>
      <t>Discoveries</t>
    </r>
  </si>
  <si>
    <r>
      <t xml:space="preserve">Rapportert inn i felt
</t>
    </r>
    <r>
      <rPr>
        <i/>
        <sz val="9"/>
        <rFont val="Arial"/>
        <family val="2"/>
      </rPr>
      <t>Included in field</t>
    </r>
  </si>
  <si>
    <r>
      <t>Funnår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1</t>
    </r>
  </si>
  <si>
    <r>
      <t xml:space="preserve">Rapportert inn i funn
</t>
    </r>
    <r>
      <rPr>
        <i/>
        <sz val="9"/>
        <rFont val="Arial"/>
        <family val="2"/>
      </rPr>
      <t>Included in discovery</t>
    </r>
  </si>
  <si>
    <t>Original recoverable and remaining reserves in discoveries which the licensees have decided to develop</t>
  </si>
  <si>
    <t>Oljedirektoratet</t>
  </si>
  <si>
    <t>Solgt og levert
Sold and delivered</t>
  </si>
  <si>
    <t>Feltoversikt / Fields</t>
  </si>
  <si>
    <t>RK 1, 2 &amp; 3-felt: Reserver i felt
Reserves in fields</t>
  </si>
  <si>
    <t>RK 3F: Reserver i funn der rettshaverne har vedtatt utbygging</t>
  </si>
  <si>
    <t>RK 4F: Ressurser i felt og funn i planleggingsfase
Resources in the planning phase</t>
  </si>
  <si>
    <t>RK 5F: Ressurser i funn der utvinning er sannsynlig, men ikke avklart
Resources whose recovery is likely, but not clarified</t>
  </si>
  <si>
    <t>RK 7F: Ressurser i nye funn  som ikke er evaluert
Resources in new discoveries that have not been evaluated</t>
  </si>
  <si>
    <t>Tilstedeværende ressurser i felt
In-place resources in fields</t>
  </si>
  <si>
    <r>
      <t>1)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</si>
  <si>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t>2) Discovery year is designated as the year of discovery for the oldest discovery well in the discovery in question</t>
  </si>
  <si>
    <t xml:space="preserve">1)  Funnår for den eldste funnbrønnen som inngår </t>
  </si>
  <si>
    <t>Estimatene gir en oversikt over hvor mye olje og gass som fantes i reservoarene før produksjonen tok til. Det finnes alternative måter å beregne tilstedeværende ressurser på.</t>
  </si>
  <si>
    <t>The estimates give an overview of how much oil and gas were in the reservoars before production started. There are alternative methods for calculationg in-place resources.</t>
  </si>
  <si>
    <t>1) 1 tonne NGL = 1.9 Sm3 NGL</t>
  </si>
  <si>
    <t>3) 33/9-6 Delta has test production</t>
  </si>
  <si>
    <t>1) The table shows expected values. All estimates are er subject to uncertainties.</t>
  </si>
  <si>
    <r>
      <t>2) 1 tonne NGL = 1.9 Sm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 NGL</t>
    </r>
  </si>
  <si>
    <t>4) Negative remaining reserves due to sales product not reported as original volume.</t>
  </si>
  <si>
    <t>2) Discovery year is designated as the year of discovery for  the oldest discovery well in the discovery in question</t>
  </si>
  <si>
    <t>3) The licensees look for new development of the field, the volumes are included in RC 4A for fields</t>
  </si>
  <si>
    <t>Totale utvinnbare petroleumsressurser på norsk kontinentalsokkel fordelt på ressurskategorier</t>
  </si>
  <si>
    <t>102 C</t>
  </si>
  <si>
    <t>Lundin Norway AS</t>
  </si>
  <si>
    <t>373 S</t>
  </si>
  <si>
    <t>VALEMON</t>
  </si>
  <si>
    <t>VISUND INSIDE</t>
  </si>
  <si>
    <r>
      <t>BRYNHILD</t>
    </r>
    <r>
      <rPr>
        <vertAlign val="superscript"/>
        <sz val="9"/>
        <rFont val="Arial"/>
        <family val="2"/>
      </rPr>
      <t>1)</t>
    </r>
  </si>
  <si>
    <r>
      <t>HYME</t>
    </r>
    <r>
      <rPr>
        <vertAlign val="superscript"/>
        <sz val="9"/>
        <rFont val="Arial"/>
        <family val="2"/>
      </rPr>
      <t>1)</t>
    </r>
  </si>
  <si>
    <r>
      <t>KNARR</t>
    </r>
    <r>
      <rPr>
        <vertAlign val="superscript"/>
        <sz val="9"/>
        <rFont val="Arial"/>
        <family val="2"/>
      </rPr>
      <t>1)</t>
    </r>
  </si>
  <si>
    <r>
      <t>VALEMON</t>
    </r>
    <r>
      <rPr>
        <vertAlign val="superscript"/>
        <sz val="9"/>
        <rFont val="Arial"/>
        <family val="2"/>
      </rPr>
      <t>1)</t>
    </r>
  </si>
  <si>
    <t>Total E&amp;P UK PLC</t>
  </si>
  <si>
    <t>33/9-6 DELTA</t>
  </si>
  <si>
    <t>15/5-2 EIRIN</t>
  </si>
  <si>
    <t>2/4-17 TJALVE</t>
  </si>
  <si>
    <t>24/9-10 S</t>
  </si>
  <si>
    <t>25/2-5 LILLE FRØY</t>
  </si>
  <si>
    <t>34/10-53 A</t>
  </si>
  <si>
    <t>34/10-53 S</t>
  </si>
  <si>
    <t>6407/9-9</t>
  </si>
  <si>
    <t>25/4-2</t>
  </si>
  <si>
    <t>30/11-8 S</t>
  </si>
  <si>
    <t>34/10-52 A</t>
  </si>
  <si>
    <t>34/10-52 B</t>
  </si>
  <si>
    <t>6607/12-2 S</t>
  </si>
  <si>
    <t>7120/2-3 S</t>
  </si>
  <si>
    <t>7225/3-1</t>
  </si>
  <si>
    <t>8/10-4 S</t>
  </si>
  <si>
    <t>ATLA</t>
  </si>
  <si>
    <t>BRYNHILD</t>
  </si>
  <si>
    <t>HYME</t>
  </si>
  <si>
    <t>KNARR</t>
  </si>
  <si>
    <t>VISUND SØR</t>
  </si>
  <si>
    <t>Estimatene som oppgis er derfor ikke nødvendigvis sammenlignbare mellom de ulike feltene.</t>
  </si>
  <si>
    <t>30/9-22 Stjerne</t>
  </si>
  <si>
    <t>6608/10-14 S Skuld</t>
  </si>
  <si>
    <t>Skuld</t>
  </si>
  <si>
    <t>7/12-5</t>
  </si>
  <si>
    <t>6506/12-12 S</t>
  </si>
  <si>
    <t xml:space="preserve">7122/7-3 </t>
  </si>
  <si>
    <t>25/10-8 Hanz</t>
  </si>
  <si>
    <t>16/1-7</t>
  </si>
  <si>
    <t>6407/6-7 S Mikkel Sør</t>
  </si>
  <si>
    <t>043 CS, 043 DS</t>
  </si>
  <si>
    <t xml:space="preserve">4) Årsaken til negative tall for gjenværende reserver på enkelte felt er at produktet ikke er rapportert under opprinnelige reserver. </t>
  </si>
  <si>
    <t xml:space="preserve">     Dette gjelder produsert NGL og kondensat.</t>
  </si>
  <si>
    <t xml:space="preserve">Totale utvinnbare petroleumsressurser på norsk kontinentalsokkel fordelt per havområde
Original Recoverable Petroleum Resources on the Norwegian Continental Shelf </t>
  </si>
  <si>
    <t xml:space="preserve">2) Discovery year is designated as the year of discovery </t>
  </si>
  <si>
    <t>for the oldest discovery well in the discovery in question</t>
  </si>
  <si>
    <t>Marathon Oil Norge AS</t>
  </si>
  <si>
    <t>The given estimates are therefore not neccessarily comparible between fields.</t>
  </si>
  <si>
    <t>Olje/Oil</t>
  </si>
  <si>
    <t>Gass/Gas</t>
  </si>
  <si>
    <t>Sold and deliv.</t>
  </si>
  <si>
    <t>Klasse/Class</t>
  </si>
  <si>
    <t>Betingede ressurser Contingent resources</t>
  </si>
  <si>
    <r>
      <t>Solgt og levert/</t>
    </r>
    <r>
      <rPr>
        <i/>
        <sz val="10"/>
        <rFont val="Arial"/>
        <family val="2"/>
      </rPr>
      <t>Sold and delivered</t>
    </r>
  </si>
  <si>
    <r>
      <t xml:space="preserve">Reserver </t>
    </r>
    <r>
      <rPr>
        <i/>
        <sz val="11"/>
        <color theme="1"/>
        <rFont val="Calibri"/>
        <family val="2"/>
        <scheme val="minor"/>
      </rPr>
      <t>Reserves</t>
    </r>
  </si>
  <si>
    <r>
      <t>Felt/</t>
    </r>
    <r>
      <rPr>
        <b/>
        <i/>
        <sz val="11"/>
        <rFont val="Arial"/>
        <family val="2"/>
      </rPr>
      <t>Fields</t>
    </r>
  </si>
  <si>
    <r>
      <t>Sum reserver /</t>
    </r>
    <r>
      <rPr>
        <b/>
        <i/>
        <sz val="10"/>
        <rFont val="Arial"/>
        <family val="2"/>
      </rPr>
      <t>Sum reserves</t>
    </r>
  </si>
  <si>
    <r>
      <t>Funn/</t>
    </r>
    <r>
      <rPr>
        <b/>
        <i/>
        <sz val="10"/>
        <rFont val="Arial"/>
        <family val="2"/>
      </rPr>
      <t>Discoveries</t>
    </r>
  </si>
  <si>
    <r>
      <t xml:space="preserve">I produksjon / </t>
    </r>
    <r>
      <rPr>
        <i/>
        <sz val="10"/>
        <rFont val="Arial"/>
        <family val="2"/>
      </rPr>
      <t>In production</t>
    </r>
  </si>
  <si>
    <r>
      <t xml:space="preserve">Godkjent og besluttet utbygd / </t>
    </r>
    <r>
      <rPr>
        <i/>
        <sz val="10"/>
        <rFont val="Arial"/>
        <family val="2"/>
      </rPr>
      <t>Approved plan</t>
    </r>
  </si>
  <si>
    <r>
      <t xml:space="preserve">I planleggingsfasen / </t>
    </r>
    <r>
      <rPr>
        <i/>
        <sz val="10"/>
        <rFont val="Arial"/>
        <family val="2"/>
      </rPr>
      <t>In the planning phase</t>
    </r>
  </si>
  <si>
    <t>Utvinning sannsynlig, men uavklart                 Recovery likely, but not clarified</t>
  </si>
  <si>
    <r>
      <t xml:space="preserve">Ikke evaluerte funn knyttet til felt                                     </t>
    </r>
    <r>
      <rPr>
        <i/>
        <sz val="10"/>
        <rFont val="Arial"/>
        <family val="2"/>
      </rPr>
      <t>New discoveries tied to fields being evaluated</t>
    </r>
  </si>
  <si>
    <r>
      <t xml:space="preserve">Mulige framtidige tiltak for økt utvn.                  </t>
    </r>
    <r>
      <rPr>
        <i/>
        <sz val="10"/>
        <rFont val="Arial"/>
        <family val="2"/>
      </rPr>
      <t>Possible future incr.recovery measures</t>
    </r>
  </si>
  <si>
    <r>
      <t xml:space="preserve">Utvinning sannsynlig, men uavklart                   </t>
    </r>
    <r>
      <rPr>
        <i/>
        <sz val="10"/>
        <rFont val="Arial"/>
        <family val="2"/>
      </rPr>
      <t>Recovery likely but not clarified</t>
    </r>
  </si>
  <si>
    <r>
      <t xml:space="preserve">Sum totale ressurser / </t>
    </r>
    <r>
      <rPr>
        <b/>
        <i/>
        <sz val="10"/>
        <rFont val="Arial"/>
        <family val="2"/>
      </rPr>
      <t>Sum total resources</t>
    </r>
  </si>
  <si>
    <r>
      <t>mrd Sm</t>
    </r>
    <r>
      <rPr>
        <b/>
        <vertAlign val="superscript"/>
        <sz val="10"/>
        <rFont val="Arial"/>
        <family val="2"/>
      </rPr>
      <t xml:space="preserve">3 </t>
    </r>
    <r>
      <rPr>
        <b/>
        <i/>
        <sz val="10"/>
        <rFont val="Arial"/>
        <family val="2"/>
      </rPr>
      <t>bill Sm3</t>
    </r>
  </si>
  <si>
    <r>
      <t>mrd Sm</t>
    </r>
    <r>
      <rPr>
        <b/>
        <vertAlign val="superscript"/>
        <sz val="11"/>
        <rFont val="Arial"/>
        <family val="2"/>
      </rPr>
      <t xml:space="preserve">3 </t>
    </r>
    <r>
      <rPr>
        <b/>
        <i/>
        <sz val="11"/>
        <rFont val="Arial"/>
        <family val="2"/>
      </rPr>
      <t>bill Sm</t>
    </r>
    <r>
      <rPr>
        <b/>
        <i/>
        <vertAlign val="superscript"/>
        <sz val="11"/>
        <rFont val="Arial"/>
        <family val="2"/>
      </rPr>
      <t>3</t>
    </r>
  </si>
  <si>
    <r>
      <t xml:space="preserve">Sum gjenværende ressurser / </t>
    </r>
    <r>
      <rPr>
        <b/>
        <i/>
        <sz val="10"/>
        <rFont val="Arial"/>
        <family val="2"/>
      </rPr>
      <t>Remaining resources</t>
    </r>
  </si>
  <si>
    <r>
      <t xml:space="preserve">Besluttet av rettighetshaverne                          </t>
    </r>
    <r>
      <rPr>
        <i/>
        <sz val="10"/>
        <rFont val="Arial"/>
        <family val="2"/>
      </rPr>
      <t>Decided by the licensees</t>
    </r>
  </si>
  <si>
    <r>
      <t xml:space="preserve">Uoppdagede ressurser         </t>
    </r>
    <r>
      <rPr>
        <i/>
        <sz val="11"/>
        <color theme="1"/>
        <rFont val="Calibri"/>
        <family val="2"/>
        <scheme val="minor"/>
      </rPr>
      <t>Undiscovered resources</t>
    </r>
  </si>
  <si>
    <t>Original Recoverable Petroleum Resources on the Norwegian Continental Shelf split on resource categories</t>
  </si>
  <si>
    <r>
      <t xml:space="preserve">Kategori         </t>
    </r>
    <r>
      <rPr>
        <b/>
        <i/>
        <sz val="9"/>
        <rFont val="Arial"/>
        <family val="2"/>
      </rPr>
      <t>Category</t>
    </r>
  </si>
  <si>
    <t xml:space="preserve">2) Discovery year is designated as the year of discovery for </t>
  </si>
  <si>
    <t xml:space="preserve">   the oldest discovery well in the discovery in question</t>
  </si>
  <si>
    <t xml:space="preserve">1) Discovery year is designated as the year of discovery for the oldest discovery well in the discovery in </t>
  </si>
  <si>
    <t xml:space="preserve">    question</t>
  </si>
  <si>
    <r>
      <t xml:space="preserve">* inkluderer reserver fra funn/ </t>
    </r>
    <r>
      <rPr>
        <i/>
        <sz val="11"/>
        <color theme="1"/>
        <rFont val="Calibri"/>
        <family val="2"/>
        <scheme val="minor"/>
      </rPr>
      <t>include reserves from discoveries</t>
    </r>
  </si>
  <si>
    <r>
      <t>Ressurser i prospekter, prospektmulighet og ikke kartlagte ressurser/</t>
    </r>
    <r>
      <rPr>
        <b/>
        <i/>
        <sz val="10"/>
        <rFont val="Arial"/>
        <family val="2"/>
      </rPr>
      <t xml:space="preserve"> Resources in prospects, leads and unmapped prospects</t>
    </r>
  </si>
  <si>
    <r>
      <t xml:space="preserve">Totale petroleumsressursar på norsk kontinentalsokkel pr. 31.12.2012
</t>
    </r>
    <r>
      <rPr>
        <i/>
        <sz val="12"/>
        <rFont val="Arial"/>
        <family val="2"/>
      </rPr>
      <t>Original Recoverable Petroleum Resources on the Norwegian Continental
Shelf as of 31 December, 2012</t>
    </r>
  </si>
  <si>
    <t>Totale petroleumsressursar på norsk kontinentalsokkel pr. 31.12.2012</t>
  </si>
  <si>
    <t>Original Recoverable Petroleum Resources on the Norwegian Continental Shelf as of 31 December, 2012</t>
  </si>
  <si>
    <r>
      <t>Ressursregnskap/</t>
    </r>
    <r>
      <rPr>
        <b/>
        <i/>
        <sz val="11"/>
        <rFont val="Calibri"/>
        <family val="2"/>
        <scheme val="minor"/>
      </rPr>
      <t>Resource accounts per 31.12.2012</t>
    </r>
  </si>
  <si>
    <r>
      <t>Endring i forhold til 2011</t>
    </r>
    <r>
      <rPr>
        <b/>
        <i/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Change from 2011</t>
    </r>
  </si>
  <si>
    <t>Operatør per 31.12.2012</t>
  </si>
  <si>
    <t>1) Felt med godkjent utbyggingsplan der produksjonen ikkje var kome i gang per 31.12.2012</t>
  </si>
  <si>
    <t>1) Fields with an approved development plan not in production as of 31.12.12</t>
  </si>
  <si>
    <t xml:space="preserve">SLEIPNER VEST </t>
  </si>
  <si>
    <t>4) Heidrun omfatter Tjeldbergodden</t>
  </si>
  <si>
    <t>4) Heidrun includes Tjeldbergodden</t>
  </si>
  <si>
    <t>5) Troll omfatter TOGI</t>
  </si>
  <si>
    <t>5) Troll includes TOGI</t>
  </si>
  <si>
    <t>3) Felt med godkjent utbyggingsplan der produksjonen ikke var startet per 31.12.2012</t>
  </si>
  <si>
    <t>3) Fields with an approved development plan not in production as of 31.12.2012</t>
  </si>
  <si>
    <t>ISLAY</t>
  </si>
  <si>
    <t>BØYLA</t>
  </si>
  <si>
    <t>EDVARD GRIEG</t>
  </si>
  <si>
    <t>JETTE</t>
  </si>
  <si>
    <t>MARTIN LINGE</t>
  </si>
  <si>
    <t>SKULD</t>
  </si>
  <si>
    <t>SVALIN</t>
  </si>
  <si>
    <t>3) 15/5-1 DAGNY has resources in RC 5A. The volume is included in contingent resources for discoveries.</t>
  </si>
  <si>
    <t>2/12-1 MJØLNER</t>
  </si>
  <si>
    <t>2/2-2</t>
  </si>
  <si>
    <t>33/12-9 S</t>
  </si>
  <si>
    <t>1/9-1 TOMMELITEN ALPHA</t>
  </si>
  <si>
    <t>2/4-21</t>
  </si>
  <si>
    <t>30/6-28 S</t>
  </si>
  <si>
    <t>34/6-2 S</t>
  </si>
  <si>
    <t>35/9-7</t>
  </si>
  <si>
    <t>6201/11-3</t>
  </si>
  <si>
    <t>6507/3-9 S</t>
  </si>
  <si>
    <t>7220/10-1</t>
  </si>
  <si>
    <t>7222/11-1</t>
  </si>
  <si>
    <t>3) 15/5-1 DAGNY har også ressurser i RK 5A . Volumet er summert i RK 5 i betingede ressurser for funn.</t>
  </si>
  <si>
    <t>Total E &amp; P Norge AS</t>
  </si>
  <si>
    <r>
      <t>BØYLA</t>
    </r>
    <r>
      <rPr>
        <vertAlign val="superscript"/>
        <sz val="9"/>
        <rFont val="Arial"/>
        <family val="2"/>
      </rPr>
      <t>1)</t>
    </r>
  </si>
  <si>
    <r>
      <t>EDVARD GRIEG</t>
    </r>
    <r>
      <rPr>
        <vertAlign val="superscript"/>
        <sz val="9"/>
        <rFont val="Arial"/>
        <family val="2"/>
      </rPr>
      <t>1)</t>
    </r>
  </si>
  <si>
    <r>
      <t>JETTE</t>
    </r>
    <r>
      <rPr>
        <vertAlign val="superscript"/>
        <sz val="9"/>
        <rFont val="Arial"/>
        <family val="2"/>
      </rPr>
      <t>1)</t>
    </r>
  </si>
  <si>
    <r>
      <t>MARTIN LINGE</t>
    </r>
    <r>
      <rPr>
        <vertAlign val="superscript"/>
        <sz val="9"/>
        <rFont val="Arial"/>
        <family val="2"/>
      </rPr>
      <t>1)</t>
    </r>
  </si>
  <si>
    <r>
      <t>SKULD</t>
    </r>
    <r>
      <rPr>
        <vertAlign val="superscript"/>
        <sz val="9"/>
        <rFont val="Arial"/>
        <family val="2"/>
      </rPr>
      <t>1)</t>
    </r>
  </si>
  <si>
    <r>
      <t>SVALIN</t>
    </r>
    <r>
      <rPr>
        <vertAlign val="superscript"/>
        <sz val="9"/>
        <rFont val="Arial"/>
        <family val="2"/>
      </rPr>
      <t>1)</t>
    </r>
  </si>
  <si>
    <t>Det norske oljeselskap ASA</t>
  </si>
  <si>
    <t>Centrica Resources (Norge) AS</t>
  </si>
  <si>
    <r>
      <t xml:space="preserve">Funn som i 2012 rapporteres som deler av 
andre felt eller funn.
</t>
    </r>
    <r>
      <rPr>
        <i/>
        <sz val="12"/>
        <rFont val="Arial"/>
        <family val="2"/>
      </rPr>
      <t>Discoveries that are reported under other
fields and discoveries</t>
    </r>
  </si>
  <si>
    <t>34/3-3 S</t>
  </si>
  <si>
    <t>Knarr</t>
  </si>
  <si>
    <t>Martin Linge</t>
  </si>
  <si>
    <t>33/9-0 Murchison Nø Horst</t>
  </si>
  <si>
    <t>Svalin</t>
  </si>
  <si>
    <t>35/11-2 Vega Sør</t>
  </si>
  <si>
    <t>30/11-8 A</t>
  </si>
  <si>
    <t>6407/6-6 Mikkel Sør</t>
  </si>
  <si>
    <t>6507/7-15 S</t>
  </si>
  <si>
    <t>6707/10-1 Aasta Hansteen</t>
  </si>
  <si>
    <r>
      <t xml:space="preserve">Ressursregnskap pr. 31.12.2012
</t>
    </r>
    <r>
      <rPr>
        <b/>
        <i/>
        <sz val="10"/>
        <rFont val="Arial"/>
        <family val="2"/>
      </rPr>
      <t>Resource account as of 31.12.2012</t>
    </r>
  </si>
  <si>
    <r>
      <t xml:space="preserve">Endring fra 2011
</t>
    </r>
    <r>
      <rPr>
        <b/>
        <i/>
        <sz val="10"/>
        <rFont val="Arial"/>
        <family val="2"/>
      </rPr>
      <t>Changes from 2011</t>
    </r>
  </si>
  <si>
    <r>
      <t>15/5-1 DAGNY</t>
    </r>
    <r>
      <rPr>
        <vertAlign val="superscript"/>
        <sz val="11"/>
        <color theme="1"/>
        <rFont val="Calibri"/>
        <family val="2"/>
        <scheme val="minor"/>
      </rPr>
      <t>3)</t>
    </r>
  </si>
  <si>
    <r>
      <t>16/1-9 IVAR AASEN</t>
    </r>
    <r>
      <rPr>
        <vertAlign val="superscript"/>
        <sz val="11"/>
        <color theme="1"/>
        <rFont val="Calibri"/>
        <family val="2"/>
        <scheme val="minor"/>
      </rPr>
      <t>4)</t>
    </r>
  </si>
  <si>
    <t>4) 16/1-9 IVAR AASEN inneholder 16/1-7 og 25/10-8 HANZ</t>
  </si>
  <si>
    <t>4) 16/1-9 IVAR AASEN includes 16/1-7 and 25/10-8 HANZ</t>
  </si>
  <si>
    <t>5) 6707/10-1 AASTA HANSTEEN inneholder 6706/12-1 og 6707/10-2 S</t>
  </si>
  <si>
    <r>
      <t>6707/10-1 AASTA HANSTEEN</t>
    </r>
    <r>
      <rPr>
        <vertAlign val="superscript"/>
        <sz val="11"/>
        <color theme="1"/>
        <rFont val="Calibri"/>
        <family val="2"/>
        <scheme val="minor"/>
      </rPr>
      <t>5)</t>
    </r>
  </si>
  <si>
    <t>5) 6707/10-1 AASTA HANSTEEN includes 6706/12-1 and 6707/10-2 S</t>
  </si>
  <si>
    <t xml:space="preserve">    This applies to produced NGL and condensate</t>
  </si>
  <si>
    <r>
      <t>7220/7-1</t>
    </r>
    <r>
      <rPr>
        <vertAlign val="superscript"/>
        <sz val="9"/>
        <rFont val="Arial"/>
        <family val="2"/>
      </rPr>
      <t>3)</t>
    </r>
  </si>
  <si>
    <t>3) 7220/7-1 har gass ressurser i RK 7A</t>
  </si>
  <si>
    <t>3)7220/7-1 has gas resources in RC 7A</t>
  </si>
  <si>
    <r>
      <t xml:space="preserve">Nye funn, ikke evaluert                                         </t>
    </r>
    <r>
      <rPr>
        <i/>
        <sz val="10"/>
        <rFont val="Arial"/>
        <family val="2"/>
      </rPr>
      <t>New discoveries being evaluated</t>
    </r>
  </si>
  <si>
    <r>
      <t xml:space="preserve">Sum betingede ressurser i felt                          </t>
    </r>
    <r>
      <rPr>
        <b/>
        <i/>
        <sz val="10"/>
        <rFont val="Arial"/>
        <family val="2"/>
      </rPr>
      <t xml:space="preserve">Sum contingent resources in fields </t>
    </r>
  </si>
  <si>
    <r>
      <t xml:space="preserve">Sum betingede ressurser i funn                       </t>
    </r>
    <r>
      <rPr>
        <b/>
        <i/>
        <sz val="10"/>
        <rFont val="Arial"/>
        <family val="2"/>
      </rPr>
      <t>Sum contingent resources in discoveries</t>
    </r>
  </si>
  <si>
    <t>4) 16/2-6 JOHAN SVERDRUP inneholder også 16/2-12 Geitungen</t>
  </si>
  <si>
    <r>
      <t>16/2-6 JOHAN SVERDRUP</t>
    </r>
    <r>
      <rPr>
        <vertAlign val="superscript"/>
        <sz val="9"/>
        <color theme="1"/>
        <rFont val="Arial"/>
        <family val="2"/>
      </rPr>
      <t>4)</t>
    </r>
  </si>
  <si>
    <r>
      <t>25/2-10 S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)</t>
    </r>
  </si>
  <si>
    <r>
      <t>30/11-8 S</t>
    </r>
    <r>
      <rPr>
        <vertAlign val="superscript"/>
        <sz val="9"/>
        <color theme="1"/>
        <rFont val="Arial"/>
        <family val="2"/>
      </rPr>
      <t>6)</t>
    </r>
  </si>
  <si>
    <r>
      <t>34/8-13A</t>
    </r>
    <r>
      <rPr>
        <vertAlign val="superscript"/>
        <sz val="9"/>
        <rFont val="Arial"/>
        <family val="2"/>
      </rPr>
      <t>7)</t>
    </r>
  </si>
  <si>
    <r>
      <t>6407/6-6</t>
    </r>
    <r>
      <rPr>
        <vertAlign val="superscript"/>
        <sz val="9"/>
        <rFont val="Arial"/>
        <family val="2"/>
      </rPr>
      <t xml:space="preserve">8) </t>
    </r>
    <r>
      <rPr>
        <sz val="9"/>
        <rFont val="Arial"/>
        <family val="2"/>
      </rPr>
      <t>MIKKEL SØR</t>
    </r>
  </si>
  <si>
    <r>
      <t>6507/7-14 S</t>
    </r>
    <r>
      <rPr>
        <vertAlign val="superscript"/>
        <sz val="9"/>
        <color theme="1"/>
        <rFont val="Arial"/>
        <family val="2"/>
      </rPr>
      <t>9)</t>
    </r>
  </si>
  <si>
    <r>
      <t>7220/8-1</t>
    </r>
    <r>
      <rPr>
        <vertAlign val="superscript"/>
        <sz val="9"/>
        <color theme="1"/>
        <rFont val="Arial"/>
        <family val="2"/>
      </rPr>
      <t>10)</t>
    </r>
  </si>
  <si>
    <t>5) 25/2-10 S inneholder 25/2-17 - funnår 2009</t>
  </si>
  <si>
    <t>6) 30/11-8 S inneholder 30/11-8 A - funnår 2011. Ressurser i RK 4F og RK 7F</t>
  </si>
  <si>
    <t>7) 34/8-13 A inneholder 34/8-13 S - funnår 2009</t>
  </si>
  <si>
    <t>8) 6407/6-6 MIKKEL SØR inneholder 6407/6-7 S - funnår 2009</t>
  </si>
  <si>
    <t>9) 6507/7-14 S inneholder 6507/7-15 S - funnår 2012</t>
  </si>
  <si>
    <t>10) 7220/8-1 har gass ressurser i RK 7A</t>
  </si>
  <si>
    <t>4) 16/2-6 JOHAN SVERDRUP includes 16/2-12 Geitungen</t>
  </si>
  <si>
    <t>5) 25/2-10 S includes 25/2-17 - discovery year 2009</t>
  </si>
  <si>
    <t>6) 30/11-8 S includes 30/11-8 A - discovery year 2011. Resources in RC 4F and RC 7F</t>
  </si>
  <si>
    <t>7) 34/8-13 A includes 34/8-13 S - discovery year 2009</t>
  </si>
  <si>
    <t>8) 6407/6-6 MIKKEL SØR includes 6407/6-7 S - discovery year 2009</t>
  </si>
  <si>
    <t>9) 6507/7-14 S includes 6507/7-15 S  - discovery year 2012</t>
  </si>
  <si>
    <t>10) 7220/8-1 has gas resources in RC 7A</t>
  </si>
  <si>
    <t>Funn som i 2012 rapporteres som deler av andre felt og funn
Discoveries that are reported under other fields and discoveries</t>
  </si>
  <si>
    <r>
      <t xml:space="preserve">Ressurser i felt og  funn i planleggingsfase (ressurskategori 4 F)
</t>
    </r>
    <r>
      <rPr>
        <i/>
        <sz val="12"/>
        <rFont val="Arial"/>
        <family val="2"/>
      </rPr>
      <t>Resources in the planning phase (Resource category 4 F)</t>
    </r>
  </si>
  <si>
    <r>
      <t xml:space="preserve">Ressurser i funn der utvinning er sannsynlig, men ikke avklart (ressurskategori 5 F)
</t>
    </r>
    <r>
      <rPr>
        <i/>
        <sz val="12"/>
        <rFont val="Arial"/>
        <family val="2"/>
      </rPr>
      <t>Resources in discoveries where development is likely but not clarified (Resource category 5 F)</t>
    </r>
  </si>
  <si>
    <r>
      <t>Reserver*/</t>
    </r>
    <r>
      <rPr>
        <i/>
        <sz val="11"/>
        <color theme="1"/>
        <rFont val="Calibri"/>
        <family val="2"/>
        <scheme val="minor"/>
      </rPr>
      <t>Reserves</t>
    </r>
  </si>
  <si>
    <t>Mulige framtidige tiltak for økt utvinning**</t>
  </si>
  <si>
    <t>* Inkluderer ressurskategoriene 1, 2 og 3/ includes resource category 1, 2 and 3</t>
  </si>
  <si>
    <t>**Ressurser fra framtidige tiltak for økt utvinning er bare gitt for totale ressurser. De er ikke fordelt på områder.</t>
  </si>
  <si>
    <t>**Resources from future measures for improved recovery are calculated for the total recoverable potential and have not been broken down by area.</t>
  </si>
  <si>
    <r>
      <t>BØYLA</t>
    </r>
    <r>
      <rPr>
        <vertAlign val="superscript"/>
        <sz val="9"/>
        <rFont val="Arial"/>
        <family val="2"/>
      </rPr>
      <t>3</t>
    </r>
  </si>
  <si>
    <r>
      <t>BRYNHILD</t>
    </r>
    <r>
      <rPr>
        <vertAlign val="superscript"/>
        <sz val="9"/>
        <rFont val="Arial"/>
        <family val="2"/>
      </rPr>
      <t>3)</t>
    </r>
  </si>
  <si>
    <r>
      <t>EDVARD GRIEG</t>
    </r>
    <r>
      <rPr>
        <vertAlign val="superscript"/>
        <sz val="9"/>
        <rFont val="Arial"/>
        <family val="2"/>
      </rPr>
      <t>3)</t>
    </r>
  </si>
  <si>
    <r>
      <t>GUDRUN</t>
    </r>
    <r>
      <rPr>
        <vertAlign val="superscript"/>
        <sz val="9"/>
        <rFont val="Arial"/>
        <family val="2"/>
      </rPr>
      <t>3)</t>
    </r>
  </si>
  <si>
    <r>
      <t>HYME</t>
    </r>
    <r>
      <rPr>
        <vertAlign val="superscript"/>
        <sz val="9"/>
        <rFont val="Arial"/>
        <family val="2"/>
      </rPr>
      <t>3)</t>
    </r>
  </si>
  <si>
    <r>
      <t>JETTE</t>
    </r>
    <r>
      <rPr>
        <vertAlign val="superscript"/>
        <sz val="9"/>
        <rFont val="Arial"/>
        <family val="2"/>
      </rPr>
      <t>3)</t>
    </r>
  </si>
  <si>
    <r>
      <t>KNARR</t>
    </r>
    <r>
      <rPr>
        <vertAlign val="superscript"/>
        <sz val="9"/>
        <rFont val="Arial"/>
        <family val="2"/>
      </rPr>
      <t>3)</t>
    </r>
  </si>
  <si>
    <r>
      <t>MARTIN LINGE</t>
    </r>
    <r>
      <rPr>
        <vertAlign val="superscript"/>
        <sz val="9"/>
        <rFont val="Arial"/>
        <family val="2"/>
      </rPr>
      <t>3)</t>
    </r>
  </si>
  <si>
    <r>
      <t>SKARV</t>
    </r>
    <r>
      <rPr>
        <vertAlign val="superscript"/>
        <sz val="9"/>
        <rFont val="Arial"/>
        <family val="2"/>
      </rPr>
      <t>3)</t>
    </r>
  </si>
  <si>
    <r>
      <t>SKULD</t>
    </r>
    <r>
      <rPr>
        <vertAlign val="superscript"/>
        <sz val="9"/>
        <rFont val="Arial"/>
        <family val="2"/>
      </rPr>
      <t>3)</t>
    </r>
  </si>
  <si>
    <r>
      <t>SVALIN</t>
    </r>
    <r>
      <rPr>
        <vertAlign val="superscript"/>
        <sz val="9"/>
        <rFont val="Arial"/>
        <family val="2"/>
      </rPr>
      <t>3)</t>
    </r>
  </si>
  <si>
    <r>
      <t>VALEMON</t>
    </r>
    <r>
      <rPr>
        <vertAlign val="superscript"/>
        <sz val="9"/>
        <rFont val="Arial"/>
        <family val="2"/>
      </rPr>
      <t>3)</t>
    </r>
  </si>
  <si>
    <r>
      <t>YME</t>
    </r>
    <r>
      <rPr>
        <vertAlign val="superscript"/>
        <sz val="9"/>
        <rFont val="Arial"/>
        <family val="2"/>
      </rPr>
      <t>3)</t>
    </r>
  </si>
  <si>
    <t>1.mars 2013</t>
  </si>
  <si>
    <t xml:space="preserve"> 048 B</t>
  </si>
  <si>
    <t>6406/2-7 ERLEND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</si>
</sst>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[Red]\-0\ "/>
    <numFmt numFmtId="165" formatCode="0.0"/>
    <numFmt numFmtId="166" formatCode="0.00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9.75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10"/>
      <name val="Calibri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sz val="9"/>
      <name val="Arial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460">
    <xf numFmtId="0" fontId="0" fillId="0" borderId="0" xfId="0"/>
    <xf numFmtId="164" fontId="5" fillId="0" borderId="2" xfId="2" applyNumberFormat="1" applyFont="1" applyBorder="1" applyAlignment="1">
      <alignment horizontal="center"/>
    </xf>
    <xf numFmtId="164" fontId="4" fillId="0" borderId="4" xfId="2" applyNumberFormat="1" applyFont="1" applyBorder="1"/>
    <xf numFmtId="0" fontId="1" fillId="0" borderId="0" xfId="1"/>
    <xf numFmtId="164" fontId="5" fillId="0" borderId="7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4" fillId="0" borderId="8" xfId="2" applyNumberFormat="1" applyFont="1" applyBorder="1"/>
    <xf numFmtId="164" fontId="4" fillId="0" borderId="0" xfId="2" applyNumberFormat="1" applyFont="1" applyBorder="1"/>
    <xf numFmtId="164" fontId="3" fillId="0" borderId="11" xfId="2" applyNumberFormat="1" applyFont="1" applyBorder="1"/>
    <xf numFmtId="164" fontId="3" fillId="0" borderId="7" xfId="2" applyNumberFormat="1" applyFont="1" applyBorder="1"/>
    <xf numFmtId="164" fontId="3" fillId="0" borderId="7" xfId="2" applyNumberFormat="1" applyFont="1" applyFill="1" applyBorder="1"/>
    <xf numFmtId="164" fontId="6" fillId="0" borderId="23" xfId="2" applyNumberFormat="1" applyFont="1" applyFill="1" applyBorder="1"/>
    <xf numFmtId="164" fontId="6" fillId="0" borderId="7" xfId="2" applyNumberFormat="1" applyFont="1" applyFill="1" applyBorder="1"/>
    <xf numFmtId="164" fontId="6" fillId="0" borderId="7" xfId="2" applyNumberFormat="1" applyFont="1" applyBorder="1"/>
    <xf numFmtId="0" fontId="7" fillId="0" borderId="0" xfId="1" applyFont="1"/>
    <xf numFmtId="0" fontId="3" fillId="0" borderId="0" xfId="4" applyFont="1"/>
    <xf numFmtId="0" fontId="3" fillId="0" borderId="0" xfId="4"/>
    <xf numFmtId="0" fontId="6" fillId="0" borderId="31" xfId="2" applyFont="1" applyBorder="1"/>
    <xf numFmtId="0" fontId="10" fillId="0" borderId="3" xfId="2" applyFont="1" applyBorder="1"/>
    <xf numFmtId="0" fontId="10" fillId="0" borderId="4" xfId="2" applyFont="1" applyBorder="1"/>
    <xf numFmtId="0" fontId="10" fillId="0" borderId="32" xfId="2" applyFont="1" applyBorder="1"/>
    <xf numFmtId="0" fontId="0" fillId="0" borderId="33" xfId="2" applyFont="1" applyBorder="1"/>
    <xf numFmtId="0" fontId="10" fillId="0" borderId="20" xfId="2" applyFont="1" applyBorder="1"/>
    <xf numFmtId="0" fontId="10" fillId="0" borderId="12" xfId="2" applyFont="1" applyBorder="1"/>
    <xf numFmtId="0" fontId="12" fillId="0" borderId="22" xfId="2" applyFont="1" applyBorder="1"/>
    <xf numFmtId="0" fontId="12" fillId="0" borderId="6" xfId="2" applyFont="1" applyBorder="1"/>
    <xf numFmtId="165" fontId="12" fillId="0" borderId="8" xfId="2" applyNumberFormat="1" applyFont="1" applyBorder="1"/>
    <xf numFmtId="165" fontId="12" fillId="0" borderId="0" xfId="2" applyNumberFormat="1" applyFont="1" applyBorder="1"/>
    <xf numFmtId="0" fontId="12" fillId="0" borderId="19" xfId="2" applyFont="1" applyBorder="1"/>
    <xf numFmtId="165" fontId="0" fillId="0" borderId="0" xfId="2" applyNumberFormat="1" applyFont="1"/>
    <xf numFmtId="165" fontId="12" fillId="0" borderId="29" xfId="2" applyNumberFormat="1" applyFont="1" applyBorder="1"/>
    <xf numFmtId="0" fontId="6" fillId="0" borderId="34" xfId="2" applyFont="1" applyBorder="1" applyAlignment="1">
      <alignment wrapText="1"/>
    </xf>
    <xf numFmtId="165" fontId="6" fillId="0" borderId="35" xfId="2" applyNumberFormat="1" applyFont="1" applyBorder="1"/>
    <xf numFmtId="0" fontId="6" fillId="0" borderId="36" xfId="2" applyFont="1" applyBorder="1"/>
    <xf numFmtId="0" fontId="6" fillId="0" borderId="0" xfId="2" applyFont="1" applyBorder="1"/>
    <xf numFmtId="165" fontId="6" fillId="0" borderId="0" xfId="2" applyNumberFormat="1" applyFont="1"/>
    <xf numFmtId="0" fontId="6" fillId="0" borderId="0" xfId="2" applyFont="1"/>
    <xf numFmtId="165" fontId="3" fillId="0" borderId="0" xfId="4" applyNumberFormat="1"/>
    <xf numFmtId="165" fontId="12" fillId="0" borderId="18" xfId="2" applyNumberFormat="1" applyFont="1" applyBorder="1"/>
    <xf numFmtId="0" fontId="3" fillId="0" borderId="32" xfId="2" applyFont="1" applyBorder="1"/>
    <xf numFmtId="0" fontId="3" fillId="0" borderId="19" xfId="2" applyFont="1" applyBorder="1"/>
    <xf numFmtId="0" fontId="12" fillId="0" borderId="9" xfId="2" applyFont="1" applyBorder="1"/>
    <xf numFmtId="0" fontId="14" fillId="0" borderId="0" xfId="4" applyFont="1" applyBorder="1"/>
    <xf numFmtId="0" fontId="12" fillId="0" borderId="9" xfId="2" applyFont="1" applyBorder="1" applyAlignment="1">
      <alignment horizontal="right"/>
    </xf>
    <xf numFmtId="0" fontId="12" fillId="2" borderId="9" xfId="2" applyFont="1" applyFill="1" applyBorder="1"/>
    <xf numFmtId="165" fontId="6" fillId="0" borderId="1" xfId="4" applyNumberFormat="1" applyFont="1" applyBorder="1"/>
    <xf numFmtId="165" fontId="6" fillId="0" borderId="4" xfId="4" applyNumberFormat="1" applyFont="1" applyBorder="1"/>
    <xf numFmtId="165" fontId="6" fillId="0" borderId="5" xfId="4" applyNumberFormat="1" applyFont="1" applyBorder="1"/>
    <xf numFmtId="0" fontId="14" fillId="0" borderId="37" xfId="4" applyFont="1" applyBorder="1"/>
    <xf numFmtId="165" fontId="6" fillId="0" borderId="25" xfId="4" applyNumberFormat="1" applyFont="1" applyBorder="1"/>
    <xf numFmtId="165" fontId="6" fillId="0" borderId="28" xfId="4" applyNumberFormat="1" applyFont="1" applyBorder="1"/>
    <xf numFmtId="165" fontId="6" fillId="0" borderId="30" xfId="4" applyNumberFormat="1" applyFont="1" applyBorder="1"/>
    <xf numFmtId="0" fontId="14" fillId="0" borderId="38" xfId="4" applyFont="1" applyBorder="1"/>
    <xf numFmtId="0" fontId="3" fillId="0" borderId="0" xfId="4" applyFill="1"/>
    <xf numFmtId="0" fontId="16" fillId="0" borderId="0" xfId="2" applyFont="1" applyFill="1"/>
    <xf numFmtId="165" fontId="16" fillId="0" borderId="0" xfId="2" applyNumberFormat="1" applyFont="1" applyFill="1"/>
    <xf numFmtId="165" fontId="16" fillId="0" borderId="0" xfId="2" applyNumberFormat="1" applyFont="1"/>
    <xf numFmtId="0" fontId="12" fillId="0" borderId="0" xfId="2" applyFont="1"/>
    <xf numFmtId="0" fontId="17" fillId="0" borderId="0" xfId="4" applyFont="1"/>
    <xf numFmtId="0" fontId="18" fillId="0" borderId="0" xfId="4" applyFont="1"/>
    <xf numFmtId="0" fontId="10" fillId="0" borderId="0" xfId="2" applyFont="1" applyBorder="1"/>
    <xf numFmtId="0" fontId="6" fillId="0" borderId="0" xfId="4" applyFont="1"/>
    <xf numFmtId="0" fontId="12" fillId="0" borderId="43" xfId="2" applyFont="1" applyBorder="1"/>
    <xf numFmtId="165" fontId="12" fillId="0" borderId="14" xfId="2" applyNumberFormat="1" applyFont="1" applyBorder="1"/>
    <xf numFmtId="165" fontId="12" fillId="0" borderId="15" xfId="2" applyNumberFormat="1" applyFont="1" applyBorder="1"/>
    <xf numFmtId="165" fontId="12" fillId="0" borderId="16" xfId="2" applyNumberFormat="1" applyFont="1" applyBorder="1"/>
    <xf numFmtId="165" fontId="12" fillId="0" borderId="0" xfId="2" applyNumberFormat="1" applyFont="1"/>
    <xf numFmtId="0" fontId="12" fillId="0" borderId="45" xfId="2" applyFont="1" applyBorder="1"/>
    <xf numFmtId="165" fontId="12" fillId="0" borderId="8" xfId="2" applyNumberFormat="1" applyFont="1" applyFill="1" applyBorder="1"/>
    <xf numFmtId="165" fontId="12" fillId="0" borderId="0" xfId="2" applyNumberFormat="1" applyFont="1" applyFill="1" applyBorder="1"/>
    <xf numFmtId="166" fontId="12" fillId="0" borderId="0" xfId="2" applyNumberFormat="1" applyFont="1"/>
    <xf numFmtId="0" fontId="12" fillId="0" borderId="33" xfId="2" applyFont="1" applyBorder="1"/>
    <xf numFmtId="165" fontId="12" fillId="0" borderId="20" xfId="2" applyNumberFormat="1" applyFont="1" applyBorder="1"/>
    <xf numFmtId="165" fontId="12" fillId="0" borderId="12" xfId="2" applyNumberFormat="1" applyFont="1" applyBorder="1"/>
    <xf numFmtId="165" fontId="12" fillId="0" borderId="21" xfId="2" applyNumberFormat="1" applyFont="1" applyBorder="1"/>
    <xf numFmtId="0" fontId="10" fillId="0" borderId="25" xfId="2" applyFont="1" applyBorder="1"/>
    <xf numFmtId="165" fontId="10" fillId="0" borderId="27" xfId="2" applyNumberFormat="1" applyFont="1" applyBorder="1"/>
    <xf numFmtId="165" fontId="10" fillId="0" borderId="28" xfId="2" applyNumberFormat="1" applyFont="1" applyBorder="1"/>
    <xf numFmtId="165" fontId="10" fillId="0" borderId="30" xfId="2" applyNumberFormat="1" applyFont="1" applyBorder="1"/>
    <xf numFmtId="165" fontId="10" fillId="0" borderId="0" xfId="2" applyNumberFormat="1" applyFont="1"/>
    <xf numFmtId="0" fontId="10" fillId="0" borderId="0" xfId="2" applyFont="1"/>
    <xf numFmtId="0" fontId="12" fillId="0" borderId="0" xfId="2" applyFont="1" applyFill="1"/>
    <xf numFmtId="166" fontId="12" fillId="0" borderId="0" xfId="2" applyNumberFormat="1" applyFont="1" applyFill="1"/>
    <xf numFmtId="165" fontId="12" fillId="0" borderId="0" xfId="2" applyNumberFormat="1" applyFont="1" applyFill="1"/>
    <xf numFmtId="0" fontId="0" fillId="0" borderId="0" xfId="2" applyFont="1" applyFill="1"/>
    <xf numFmtId="14" fontId="12" fillId="0" borderId="6" xfId="2" applyNumberFormat="1" applyFont="1" applyBorder="1"/>
    <xf numFmtId="0" fontId="3" fillId="0" borderId="9" xfId="4" applyBorder="1"/>
    <xf numFmtId="0" fontId="12" fillId="0" borderId="25" xfId="2" applyFont="1" applyBorder="1"/>
    <xf numFmtId="165" fontId="19" fillId="0" borderId="27" xfId="2" applyNumberFormat="1" applyFont="1" applyBorder="1" applyAlignment="1">
      <alignment horizontal="right"/>
    </xf>
    <xf numFmtId="0" fontId="10" fillId="0" borderId="30" xfId="2" applyFont="1" applyBorder="1"/>
    <xf numFmtId="165" fontId="20" fillId="0" borderId="0" xfId="2" applyNumberFormat="1" applyFont="1" applyBorder="1" applyAlignment="1">
      <alignment horizontal="left"/>
    </xf>
    <xf numFmtId="165" fontId="20" fillId="0" borderId="0" xfId="2" applyNumberFormat="1" applyFont="1" applyBorder="1" applyAlignment="1">
      <alignment horizontal="right"/>
    </xf>
    <xf numFmtId="0" fontId="6" fillId="0" borderId="0" xfId="2" applyFont="1" applyFill="1"/>
    <xf numFmtId="0" fontId="12" fillId="0" borderId="44" xfId="2" applyFont="1" applyBorder="1"/>
    <xf numFmtId="14" fontId="12" fillId="0" borderId="6" xfId="2" quotePrefix="1" applyNumberFormat="1" applyFont="1" applyBorder="1"/>
    <xf numFmtId="1" fontId="12" fillId="0" borderId="9" xfId="2" applyNumberFormat="1" applyFont="1" applyBorder="1"/>
    <xf numFmtId="0" fontId="3" fillId="0" borderId="9" xfId="4" applyFont="1" applyBorder="1"/>
    <xf numFmtId="0" fontId="3" fillId="2" borderId="0" xfId="4" applyFill="1"/>
    <xf numFmtId="4" fontId="12" fillId="0" borderId="0" xfId="2" applyNumberFormat="1" applyFont="1" applyBorder="1"/>
    <xf numFmtId="0" fontId="12" fillId="0" borderId="10" xfId="2" quotePrefix="1" applyFont="1" applyBorder="1"/>
    <xf numFmtId="0" fontId="12" fillId="0" borderId="9" xfId="2" applyFont="1" applyFill="1" applyBorder="1"/>
    <xf numFmtId="0" fontId="12" fillId="0" borderId="0" xfId="4" applyFont="1"/>
    <xf numFmtId="49" fontId="3" fillId="0" borderId="0" xfId="2" applyNumberFormat="1" applyFont="1"/>
    <xf numFmtId="49" fontId="0" fillId="0" borderId="0" xfId="2" applyNumberFormat="1" applyFont="1"/>
    <xf numFmtId="49" fontId="10" fillId="0" borderId="10" xfId="2" applyNumberFormat="1" applyFont="1" applyFill="1" applyBorder="1"/>
    <xf numFmtId="49" fontId="12" fillId="2" borderId="6" xfId="2" quotePrefix="1" applyNumberFormat="1" applyFont="1" applyFill="1" applyBorder="1"/>
    <xf numFmtId="1" fontId="12" fillId="0" borderId="17" xfId="2" applyNumberFormat="1" applyFont="1" applyBorder="1"/>
    <xf numFmtId="1" fontId="12" fillId="0" borderId="19" xfId="2" applyNumberFormat="1" applyFont="1" applyBorder="1"/>
    <xf numFmtId="0" fontId="12" fillId="0" borderId="6" xfId="2" quotePrefix="1" applyFont="1" applyBorder="1"/>
    <xf numFmtId="1" fontId="12" fillId="0" borderId="22" xfId="2" applyNumberFormat="1" applyFont="1" applyBorder="1"/>
    <xf numFmtId="49" fontId="10" fillId="0" borderId="25" xfId="2" applyNumberFormat="1" applyFont="1" applyBorder="1"/>
    <xf numFmtId="165" fontId="10" fillId="0" borderId="28" xfId="2" applyNumberFormat="1" applyFont="1" applyFill="1" applyBorder="1"/>
    <xf numFmtId="165" fontId="10" fillId="0" borderId="30" xfId="2" applyNumberFormat="1" applyFont="1" applyFill="1" applyBorder="1"/>
    <xf numFmtId="0" fontId="10" fillId="0" borderId="0" xfId="2" applyFont="1" applyFill="1"/>
    <xf numFmtId="49" fontId="10" fillId="0" borderId="0" xfId="2" applyNumberFormat="1" applyFont="1" applyBorder="1"/>
    <xf numFmtId="49" fontId="12" fillId="0" borderId="0" xfId="2" applyNumberFormat="1" applyFont="1"/>
    <xf numFmtId="165" fontId="12" fillId="0" borderId="18" xfId="2" applyNumberFormat="1" applyFont="1" applyFill="1" applyBorder="1"/>
    <xf numFmtId="1" fontId="12" fillId="0" borderId="19" xfId="2" applyNumberFormat="1" applyFont="1" applyFill="1" applyBorder="1"/>
    <xf numFmtId="165" fontId="20" fillId="0" borderId="8" xfId="2" applyNumberFormat="1" applyFont="1" applyBorder="1" applyAlignment="1">
      <alignment horizontal="right"/>
    </xf>
    <xf numFmtId="165" fontId="20" fillId="0" borderId="20" xfId="2" applyNumberFormat="1" applyFont="1" applyBorder="1" applyAlignment="1">
      <alignment horizontal="right"/>
    </xf>
    <xf numFmtId="165" fontId="20" fillId="0" borderId="12" xfId="2" applyNumberFormat="1" applyFont="1" applyBorder="1" applyAlignment="1">
      <alignment horizontal="right"/>
    </xf>
    <xf numFmtId="165" fontId="12" fillId="0" borderId="21" xfId="2" applyNumberFormat="1" applyFont="1" applyFill="1" applyBorder="1"/>
    <xf numFmtId="1" fontId="12" fillId="0" borderId="22" xfId="2" applyNumberFormat="1" applyFont="1" applyFill="1" applyBorder="1"/>
    <xf numFmtId="0" fontId="10" fillId="0" borderId="25" xfId="2" quotePrefix="1" applyFont="1" applyBorder="1"/>
    <xf numFmtId="0" fontId="10" fillId="0" borderId="30" xfId="2" applyFont="1" applyFill="1" applyBorder="1"/>
    <xf numFmtId="164" fontId="1" fillId="0" borderId="0" xfId="1" applyNumberFormat="1"/>
    <xf numFmtId="0" fontId="0" fillId="0" borderId="0" xfId="0" applyNumberFormat="1"/>
    <xf numFmtId="0" fontId="0" fillId="0" borderId="0" xfId="1" applyFont="1"/>
    <xf numFmtId="165" fontId="19" fillId="0" borderId="28" xfId="2" applyNumberFormat="1" applyFont="1" applyBorder="1" applyAlignment="1">
      <alignment horizontal="right"/>
    </xf>
    <xf numFmtId="165" fontId="10" fillId="0" borderId="29" xfId="2" applyNumberFormat="1" applyFont="1" applyFill="1" applyBorder="1"/>
    <xf numFmtId="0" fontId="6" fillId="0" borderId="14" xfId="2" applyFont="1" applyBorder="1" applyAlignment="1">
      <alignment horizontal="center"/>
    </xf>
    <xf numFmtId="0" fontId="1" fillId="0" borderId="8" xfId="1" applyBorder="1"/>
    <xf numFmtId="0" fontId="1" fillId="0" borderId="0" xfId="1" applyBorder="1"/>
    <xf numFmtId="3" fontId="22" fillId="0" borderId="8" xfId="1" applyNumberFormat="1" applyFont="1" applyBorder="1"/>
    <xf numFmtId="3" fontId="22" fillId="0" borderId="0" xfId="1" applyNumberFormat="1" applyFont="1" applyBorder="1"/>
    <xf numFmtId="3" fontId="22" fillId="0" borderId="14" xfId="1" applyNumberFormat="1" applyFont="1" applyBorder="1"/>
    <xf numFmtId="3" fontId="22" fillId="0" borderId="15" xfId="1" applyNumberFormat="1" applyFont="1" applyBorder="1"/>
    <xf numFmtId="3" fontId="22" fillId="0" borderId="20" xfId="1" applyNumberFormat="1" applyFont="1" applyBorder="1"/>
    <xf numFmtId="3" fontId="22" fillId="0" borderId="12" xfId="1" applyNumberFormat="1" applyFont="1" applyBorder="1"/>
    <xf numFmtId="3" fontId="22" fillId="0" borderId="47" xfId="1" applyNumberFormat="1" applyFont="1" applyBorder="1"/>
    <xf numFmtId="3" fontId="22" fillId="0" borderId="24" xfId="1" applyNumberFormat="1" applyFont="1" applyBorder="1"/>
    <xf numFmtId="164" fontId="23" fillId="0" borderId="12" xfId="1" applyNumberFormat="1" applyFont="1" applyBorder="1"/>
    <xf numFmtId="164" fontId="23" fillId="0" borderId="14" xfId="2" applyNumberFormat="1" applyFont="1" applyBorder="1"/>
    <xf numFmtId="164" fontId="23" fillId="0" borderId="15" xfId="1" applyNumberFormat="1" applyFont="1" applyBorder="1"/>
    <xf numFmtId="164" fontId="23" fillId="0" borderId="8" xfId="2" applyNumberFormat="1" applyFont="1" applyBorder="1"/>
    <xf numFmtId="164" fontId="23" fillId="0" borderId="0" xfId="1" applyNumberFormat="1" applyFont="1" applyBorder="1"/>
    <xf numFmtId="164" fontId="23" fillId="0" borderId="20" xfId="2" applyNumberFormat="1" applyFont="1" applyBorder="1"/>
    <xf numFmtId="164" fontId="23" fillId="0" borderId="24" xfId="1" applyNumberFormat="1" applyFont="1" applyBorder="1"/>
    <xf numFmtId="164" fontId="23" fillId="0" borderId="27" xfId="2" applyNumberFormat="1" applyFont="1" applyBorder="1"/>
    <xf numFmtId="164" fontId="23" fillId="0" borderId="28" xfId="1" applyNumberFormat="1" applyFont="1" applyBorder="1"/>
    <xf numFmtId="0" fontId="6" fillId="0" borderId="15" xfId="2" applyFont="1" applyBorder="1" applyAlignment="1">
      <alignment horizontal="center"/>
    </xf>
    <xf numFmtId="0" fontId="6" fillId="0" borderId="48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3" fontId="22" fillId="0" borderId="27" xfId="1" applyNumberFormat="1" applyFont="1" applyBorder="1"/>
    <xf numFmtId="3" fontId="22" fillId="0" borderId="28" xfId="1" applyNumberFormat="1" applyFont="1" applyBorder="1"/>
    <xf numFmtId="164" fontId="26" fillId="0" borderId="11" xfId="1" applyNumberFormat="1" applyFont="1" applyBorder="1"/>
    <xf numFmtId="164" fontId="26" fillId="0" borderId="48" xfId="2" applyNumberFormat="1" applyFont="1" applyBorder="1"/>
    <xf numFmtId="164" fontId="26" fillId="0" borderId="7" xfId="2" applyNumberFormat="1" applyFont="1" applyBorder="1"/>
    <xf numFmtId="164" fontId="26" fillId="0" borderId="11" xfId="2" applyNumberFormat="1" applyFont="1" applyBorder="1"/>
    <xf numFmtId="164" fontId="26" fillId="0" borderId="23" xfId="2" applyNumberFormat="1" applyFont="1" applyBorder="1"/>
    <xf numFmtId="164" fontId="26" fillId="0" borderId="26" xfId="1" applyNumberFormat="1" applyFont="1" applyBorder="1"/>
    <xf numFmtId="0" fontId="2" fillId="0" borderId="19" xfId="1" applyFont="1" applyBorder="1"/>
    <xf numFmtId="3" fontId="27" fillId="0" borderId="19" xfId="1" applyNumberFormat="1" applyFont="1" applyBorder="1"/>
    <xf numFmtId="3" fontId="27" fillId="0" borderId="17" xfId="1" applyNumberFormat="1" applyFont="1" applyBorder="1"/>
    <xf numFmtId="3" fontId="27" fillId="0" borderId="22" xfId="1" applyNumberFormat="1" applyFont="1" applyBorder="1"/>
    <xf numFmtId="3" fontId="27" fillId="0" borderId="49" xfId="1" applyNumberFormat="1" applyFont="1" applyBorder="1"/>
    <xf numFmtId="3" fontId="27" fillId="0" borderId="50" xfId="1" applyNumberFormat="1" applyFont="1" applyBorder="1"/>
    <xf numFmtId="164" fontId="26" fillId="0" borderId="14" xfId="1" applyNumberFormat="1" applyFont="1" applyBorder="1"/>
    <xf numFmtId="164" fontId="26" fillId="0" borderId="15" xfId="1" applyNumberFormat="1" applyFont="1" applyBorder="1"/>
    <xf numFmtId="3" fontId="27" fillId="0" borderId="14" xfId="1" applyNumberFormat="1" applyFont="1" applyBorder="1"/>
    <xf numFmtId="3" fontId="27" fillId="0" borderId="15" xfId="1" applyNumberFormat="1" applyFont="1" applyBorder="1"/>
    <xf numFmtId="0" fontId="2" fillId="0" borderId="0" xfId="1" applyFont="1"/>
    <xf numFmtId="164" fontId="5" fillId="0" borderId="48" xfId="2" applyNumberFormat="1" applyFont="1" applyBorder="1"/>
    <xf numFmtId="164" fontId="4" fillId="0" borderId="11" xfId="2" applyNumberFormat="1" applyFont="1" applyBorder="1"/>
    <xf numFmtId="164" fontId="4" fillId="0" borderId="12" xfId="2" applyNumberFormat="1" applyFont="1" applyBorder="1"/>
    <xf numFmtId="164" fontId="5" fillId="0" borderId="12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quotePrefix="1" applyNumberFormat="1" applyFont="1" applyBorder="1" applyAlignment="1">
      <alignment horizontal="center"/>
    </xf>
    <xf numFmtId="164" fontId="5" fillId="0" borderId="24" xfId="2" applyNumberFormat="1" applyFont="1" applyBorder="1" applyAlignment="1">
      <alignment horizontal="center"/>
    </xf>
    <xf numFmtId="164" fontId="5" fillId="0" borderId="24" xfId="2" applyNumberFormat="1" applyFont="1" applyBorder="1"/>
    <xf numFmtId="164" fontId="5" fillId="0" borderId="0" xfId="2" applyNumberFormat="1" applyFont="1" applyBorder="1"/>
    <xf numFmtId="164" fontId="4" fillId="0" borderId="28" xfId="2" applyNumberFormat="1" applyFont="1" applyBorder="1"/>
    <xf numFmtId="164" fontId="1" fillId="0" borderId="31" xfId="1" applyNumberFormat="1" applyBorder="1"/>
    <xf numFmtId="164" fontId="2" fillId="0" borderId="45" xfId="1" applyNumberFormat="1" applyFont="1" applyBorder="1"/>
    <xf numFmtId="164" fontId="1" fillId="0" borderId="51" xfId="1" applyNumberFormat="1" applyBorder="1"/>
    <xf numFmtId="164" fontId="1" fillId="0" borderId="52" xfId="1" applyNumberFormat="1" applyBorder="1"/>
    <xf numFmtId="164" fontId="0" fillId="0" borderId="0" xfId="1" applyNumberFormat="1" applyFont="1"/>
    <xf numFmtId="0" fontId="1" fillId="0" borderId="0" xfId="1" applyFill="1"/>
    <xf numFmtId="0" fontId="0" fillId="0" borderId="0" xfId="1" applyFont="1" applyFill="1"/>
    <xf numFmtId="0" fontId="0" fillId="0" borderId="6" xfId="2" applyFont="1" applyBorder="1"/>
    <xf numFmtId="1" fontId="1" fillId="0" borderId="14" xfId="1" applyNumberFormat="1" applyBorder="1"/>
    <xf numFmtId="1" fontId="1" fillId="0" borderId="15" xfId="1" applyNumberFormat="1" applyBorder="1"/>
    <xf numFmtId="1" fontId="1" fillId="0" borderId="16" xfId="1" applyNumberFormat="1" applyBorder="1"/>
    <xf numFmtId="1" fontId="0" fillId="0" borderId="7" xfId="2" applyNumberFormat="1" applyFont="1" applyBorder="1"/>
    <xf numFmtId="1" fontId="0" fillId="0" borderId="19" xfId="2" applyNumberFormat="1" applyFont="1" applyBorder="1"/>
    <xf numFmtId="1" fontId="1" fillId="0" borderId="0" xfId="1" applyNumberFormat="1"/>
    <xf numFmtId="1" fontId="1" fillId="0" borderId="8" xfId="1" applyNumberFormat="1" applyBorder="1"/>
    <xf numFmtId="1" fontId="1" fillId="0" borderId="0" xfId="1" applyNumberFormat="1" applyBorder="1"/>
    <xf numFmtId="1" fontId="1" fillId="0" borderId="18" xfId="1" applyNumberFormat="1" applyBorder="1"/>
    <xf numFmtId="0" fontId="0" fillId="0" borderId="10" xfId="2" applyFont="1" applyBorder="1"/>
    <xf numFmtId="1" fontId="1" fillId="0" borderId="20" xfId="1" applyNumberFormat="1" applyBorder="1"/>
    <xf numFmtId="1" fontId="1" fillId="0" borderId="12" xfId="1" applyNumberFormat="1" applyBorder="1"/>
    <xf numFmtId="1" fontId="1" fillId="0" borderId="21" xfId="1" applyNumberFormat="1" applyBorder="1"/>
    <xf numFmtId="1" fontId="0" fillId="0" borderId="11" xfId="2" applyNumberFormat="1" applyFont="1" applyFill="1" applyBorder="1"/>
    <xf numFmtId="1" fontId="0" fillId="0" borderId="22" xfId="2" applyNumberFormat="1" applyFont="1" applyFill="1" applyBorder="1"/>
    <xf numFmtId="0" fontId="6" fillId="0" borderId="51" xfId="2" applyFont="1" applyBorder="1"/>
    <xf numFmtId="1" fontId="6" fillId="0" borderId="24" xfId="2" applyNumberFormat="1" applyFont="1" applyBorder="1"/>
    <xf numFmtId="1" fontId="6" fillId="0" borderId="11" xfId="2" applyNumberFormat="1" applyFont="1" applyBorder="1"/>
    <xf numFmtId="1" fontId="6" fillId="0" borderId="47" xfId="2" applyNumberFormat="1" applyFont="1" applyBorder="1"/>
    <xf numFmtId="1" fontId="6" fillId="0" borderId="53" xfId="2" applyNumberFormat="1" applyFont="1" applyBorder="1"/>
    <xf numFmtId="1" fontId="6" fillId="0" borderId="22" xfId="2" applyNumberFormat="1" applyFont="1" applyBorder="1"/>
    <xf numFmtId="1" fontId="0" fillId="0" borderId="0" xfId="2" applyNumberFormat="1" applyFont="1" applyBorder="1"/>
    <xf numFmtId="0" fontId="0" fillId="0" borderId="0" xfId="2" applyFont="1" applyBorder="1"/>
    <xf numFmtId="0" fontId="0" fillId="0" borderId="9" xfId="2" applyFont="1" applyBorder="1"/>
    <xf numFmtId="0" fontId="6" fillId="0" borderId="10" xfId="2" applyFont="1" applyBorder="1"/>
    <xf numFmtId="1" fontId="6" fillId="0" borderId="12" xfId="2" applyNumberFormat="1" applyFont="1" applyBorder="1"/>
    <xf numFmtId="0" fontId="0" fillId="0" borderId="12" xfId="2" applyFont="1" applyBorder="1"/>
    <xf numFmtId="0" fontId="0" fillId="0" borderId="13" xfId="2" applyFont="1" applyBorder="1"/>
    <xf numFmtId="0" fontId="0" fillId="0" borderId="54" xfId="2" applyFont="1" applyBorder="1"/>
    <xf numFmtId="1" fontId="0" fillId="0" borderId="7" xfId="2" applyNumberFormat="1" applyFont="1" applyFill="1" applyBorder="1"/>
    <xf numFmtId="1" fontId="6" fillId="0" borderId="23" xfId="2" applyNumberFormat="1" applyFont="1" applyBorder="1"/>
    <xf numFmtId="0" fontId="6" fillId="0" borderId="6" xfId="2" applyFont="1" applyBorder="1"/>
    <xf numFmtId="1" fontId="6" fillId="0" borderId="0" xfId="2" applyNumberFormat="1" applyFont="1" applyBorder="1"/>
    <xf numFmtId="1" fontId="0" fillId="0" borderId="13" xfId="2" applyNumberFormat="1" applyFont="1" applyBorder="1"/>
    <xf numFmtId="1" fontId="0" fillId="0" borderId="48" xfId="2" applyNumberFormat="1" applyFont="1" applyBorder="1"/>
    <xf numFmtId="1" fontId="0" fillId="0" borderId="9" xfId="2" applyNumberFormat="1" applyFont="1" applyBorder="1"/>
    <xf numFmtId="1" fontId="0" fillId="0" borderId="12" xfId="2" applyNumberFormat="1" applyFont="1" applyBorder="1"/>
    <xf numFmtId="1" fontId="0" fillId="0" borderId="14" xfId="2" applyNumberFormat="1" applyFont="1" applyBorder="1"/>
    <xf numFmtId="1" fontId="0" fillId="0" borderId="8" xfId="2" applyNumberFormat="1" applyFont="1" applyBorder="1"/>
    <xf numFmtId="1" fontId="6" fillId="0" borderId="50" xfId="2" applyNumberFormat="1" applyFont="1" applyBorder="1"/>
    <xf numFmtId="0" fontId="0" fillId="2" borderId="0" xfId="2" applyFont="1" applyFill="1" applyBorder="1"/>
    <xf numFmtId="1" fontId="0" fillId="2" borderId="0" xfId="2" applyNumberFormat="1" applyFont="1" applyFill="1"/>
    <xf numFmtId="1" fontId="0" fillId="0" borderId="0" xfId="2" applyNumberFormat="1" applyFont="1"/>
    <xf numFmtId="0" fontId="1" fillId="2" borderId="0" xfId="1" applyFill="1"/>
    <xf numFmtId="1" fontId="3" fillId="0" borderId="0" xfId="4" applyNumberFormat="1"/>
    <xf numFmtId="0" fontId="10" fillId="0" borderId="1" xfId="2" applyFont="1" applyBorder="1"/>
    <xf numFmtId="0" fontId="10" fillId="0" borderId="4" xfId="2" applyFont="1" applyBorder="1" applyAlignment="1">
      <alignment wrapText="1"/>
    </xf>
    <xf numFmtId="0" fontId="10" fillId="0" borderId="5" xfId="2" applyFont="1" applyFill="1" applyBorder="1" applyAlignment="1">
      <alignment horizontal="center"/>
    </xf>
    <xf numFmtId="0" fontId="10" fillId="0" borderId="6" xfId="2" applyFont="1" applyBorder="1"/>
    <xf numFmtId="0" fontId="10" fillId="0" borderId="0" xfId="2" applyFont="1" applyBorder="1" applyAlignment="1">
      <alignment wrapText="1"/>
    </xf>
    <xf numFmtId="0" fontId="10" fillId="0" borderId="9" xfId="2" applyFont="1" applyFill="1" applyBorder="1" applyAlignment="1">
      <alignment horizontal="center"/>
    </xf>
    <xf numFmtId="0" fontId="12" fillId="0" borderId="1" xfId="4" applyFont="1" applyBorder="1"/>
    <xf numFmtId="165" fontId="12" fillId="0" borderId="4" xfId="4" applyNumberFormat="1" applyFont="1" applyBorder="1"/>
    <xf numFmtId="0" fontId="12" fillId="0" borderId="4" xfId="4" applyFont="1" applyBorder="1" applyAlignment="1">
      <alignment horizontal="center"/>
    </xf>
    <xf numFmtId="0" fontId="12" fillId="0" borderId="4" xfId="4" applyFont="1" applyBorder="1"/>
    <xf numFmtId="0" fontId="12" fillId="0" borderId="5" xfId="4" applyFont="1" applyBorder="1" applyAlignment="1">
      <alignment horizontal="right"/>
    </xf>
    <xf numFmtId="0" fontId="12" fillId="0" borderId="6" xfId="4" applyFont="1" applyBorder="1"/>
    <xf numFmtId="165" fontId="12" fillId="0" borderId="0" xfId="4" applyNumberFormat="1" applyFont="1" applyBorder="1"/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9" xfId="4" applyFont="1" applyBorder="1" applyAlignment="1">
      <alignment horizontal="right"/>
    </xf>
    <xf numFmtId="0" fontId="12" fillId="0" borderId="9" xfId="4" quotePrefix="1" applyFont="1" applyBorder="1" applyAlignment="1">
      <alignment horizontal="right"/>
    </xf>
    <xf numFmtId="0" fontId="12" fillId="0" borderId="25" xfId="4" applyFont="1" applyBorder="1"/>
    <xf numFmtId="165" fontId="12" fillId="0" borderId="28" xfId="4" applyNumberFormat="1" applyFont="1" applyBorder="1"/>
    <xf numFmtId="0" fontId="12" fillId="0" borderId="28" xfId="4" applyFont="1" applyBorder="1" applyAlignment="1">
      <alignment horizontal="center"/>
    </xf>
    <xf numFmtId="0" fontId="12" fillId="0" borderId="28" xfId="4" applyFont="1" applyBorder="1"/>
    <xf numFmtId="0" fontId="12" fillId="0" borderId="30" xfId="4" applyFont="1" applyBorder="1" applyAlignment="1">
      <alignment horizontal="right"/>
    </xf>
    <xf numFmtId="0" fontId="12" fillId="0" borderId="0" xfId="4" applyFont="1" applyBorder="1" applyAlignment="1">
      <alignment horizontal="right"/>
    </xf>
    <xf numFmtId="0" fontId="12" fillId="0" borderId="0" xfId="2" applyFont="1" applyFill="1" applyAlignment="1">
      <alignment horizontal="center"/>
    </xf>
    <xf numFmtId="0" fontId="12" fillId="0" borderId="0" xfId="2" applyFont="1" applyAlignment="1">
      <alignment horizontal="center"/>
    </xf>
    <xf numFmtId="0" fontId="30" fillId="0" borderId="0" xfId="0" applyFont="1" applyAlignment="1">
      <alignment horizontal="left" readingOrder="1"/>
    </xf>
    <xf numFmtId="1" fontId="3" fillId="0" borderId="14" xfId="4" applyNumberFormat="1" applyBorder="1"/>
    <xf numFmtId="1" fontId="3" fillId="0" borderId="15" xfId="4" applyNumberFormat="1" applyBorder="1"/>
    <xf numFmtId="1" fontId="3" fillId="0" borderId="8" xfId="4" applyNumberFormat="1" applyBorder="1"/>
    <xf numFmtId="1" fontId="3" fillId="0" borderId="0" xfId="4" applyNumberFormat="1" applyBorder="1"/>
    <xf numFmtId="0" fontId="10" fillId="3" borderId="4" xfId="2" applyFont="1" applyFill="1" applyBorder="1" applyAlignment="1">
      <alignment horizontal="center" vertical="top" wrapText="1"/>
    </xf>
    <xf numFmtId="0" fontId="10" fillId="3" borderId="5" xfId="2" applyFont="1" applyFill="1" applyBorder="1" applyAlignment="1">
      <alignment horizontal="center" vertical="top" wrapText="1"/>
    </xf>
    <xf numFmtId="0" fontId="6" fillId="3" borderId="34" xfId="2" applyFont="1" applyFill="1" applyBorder="1" applyAlignment="1">
      <alignment vertical="top"/>
    </xf>
    <xf numFmtId="0" fontId="3" fillId="0" borderId="45" xfId="4" applyBorder="1"/>
    <xf numFmtId="1" fontId="3" fillId="0" borderId="44" xfId="4" applyNumberFormat="1" applyBorder="1"/>
    <xf numFmtId="1" fontId="3" fillId="0" borderId="9" xfId="4" applyNumberFormat="1" applyBorder="1"/>
    <xf numFmtId="0" fontId="3" fillId="0" borderId="45" xfId="4" applyFont="1" applyBorder="1"/>
    <xf numFmtId="0" fontId="6" fillId="0" borderId="55" xfId="4" applyFont="1" applyBorder="1"/>
    <xf numFmtId="1" fontId="6" fillId="0" borderId="56" xfId="4" applyNumberFormat="1" applyFont="1" applyBorder="1"/>
    <xf numFmtId="1" fontId="6" fillId="0" borderId="46" xfId="4" applyNumberFormat="1" applyFont="1" applyBorder="1"/>
    <xf numFmtId="49" fontId="10" fillId="0" borderId="1" xfId="2" applyNumberFormat="1" applyFont="1" applyFill="1" applyBorder="1" applyAlignment="1">
      <alignment wrapText="1"/>
    </xf>
    <xf numFmtId="0" fontId="10" fillId="3" borderId="60" xfId="2" applyFont="1" applyFill="1" applyBorder="1" applyAlignment="1">
      <alignment horizontal="center" vertical="top" wrapText="1"/>
    </xf>
    <xf numFmtId="0" fontId="10" fillId="3" borderId="32" xfId="2" applyFont="1" applyFill="1" applyBorder="1" applyAlignment="1">
      <alignment wrapText="1"/>
    </xf>
    <xf numFmtId="0" fontId="10" fillId="3" borderId="23" xfId="2" applyFont="1" applyFill="1" applyBorder="1" applyAlignment="1">
      <alignment horizontal="center" vertical="top" wrapText="1"/>
    </xf>
    <xf numFmtId="0" fontId="12" fillId="3" borderId="13" xfId="2" applyFont="1" applyFill="1" applyBorder="1"/>
    <xf numFmtId="0" fontId="10" fillId="3" borderId="1" xfId="2" applyFont="1" applyFill="1" applyBorder="1"/>
    <xf numFmtId="0" fontId="28" fillId="3" borderId="10" xfId="2" applyFont="1" applyFill="1" applyBorder="1"/>
    <xf numFmtId="0" fontId="10" fillId="3" borderId="47" xfId="2" applyFont="1" applyFill="1" applyBorder="1" applyAlignment="1">
      <alignment horizontal="center" vertical="top" wrapText="1"/>
    </xf>
    <xf numFmtId="0" fontId="10" fillId="3" borderId="24" xfId="2" applyFont="1" applyFill="1" applyBorder="1" applyAlignment="1">
      <alignment horizontal="center" vertical="top" wrapText="1"/>
    </xf>
    <xf numFmtId="0" fontId="10" fillId="3" borderId="53" xfId="2" applyFont="1" applyFill="1" applyBorder="1" applyAlignment="1">
      <alignment horizontal="center" vertical="top" wrapText="1"/>
    </xf>
    <xf numFmtId="0" fontId="10" fillId="3" borderId="1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2" fillId="3" borderId="10" xfId="2" applyFont="1" applyFill="1" applyBorder="1"/>
    <xf numFmtId="0" fontId="10" fillId="3" borderId="59" xfId="2" applyFont="1" applyFill="1" applyBorder="1" applyAlignment="1">
      <alignment horizontal="center" vertical="top" wrapText="1"/>
    </xf>
    <xf numFmtId="0" fontId="10" fillId="3" borderId="61" xfId="2" applyFont="1" applyFill="1" applyBorder="1" applyAlignment="1">
      <alignment horizontal="center" vertical="top" wrapText="1"/>
    </xf>
    <xf numFmtId="0" fontId="10" fillId="3" borderId="6" xfId="2" applyFont="1" applyFill="1" applyBorder="1"/>
    <xf numFmtId="0" fontId="12" fillId="3" borderId="0" xfId="2" applyFont="1" applyFill="1"/>
    <xf numFmtId="165" fontId="0" fillId="3" borderId="0" xfId="2" applyNumberFormat="1" applyFont="1" applyFill="1"/>
    <xf numFmtId="0" fontId="0" fillId="3" borderId="0" xfId="2" applyFont="1" applyFill="1" applyAlignment="1">
      <alignment horizontal="center"/>
    </xf>
    <xf numFmtId="165" fontId="12" fillId="0" borderId="47" xfId="2" applyNumberFormat="1" applyFont="1" applyBorder="1"/>
    <xf numFmtId="165" fontId="12" fillId="0" borderId="24" xfId="2" applyNumberFormat="1" applyFont="1" applyBorder="1"/>
    <xf numFmtId="165" fontId="12" fillId="0" borderId="53" xfId="2" applyNumberFormat="1" applyFont="1" applyBorder="1"/>
    <xf numFmtId="14" fontId="12" fillId="0" borderId="51" xfId="2" applyNumberFormat="1" applyFont="1" applyBorder="1"/>
    <xf numFmtId="165" fontId="12" fillId="0" borderId="27" xfId="2" applyNumberFormat="1" applyFont="1" applyBorder="1"/>
    <xf numFmtId="165" fontId="12" fillId="0" borderId="28" xfId="2" applyNumberFormat="1" applyFont="1" applyBorder="1"/>
    <xf numFmtId="165" fontId="6" fillId="0" borderId="63" xfId="2" applyNumberFormat="1" applyFont="1" applyBorder="1"/>
    <xf numFmtId="165" fontId="10" fillId="0" borderId="64" xfId="2" applyNumberFormat="1" applyFont="1" applyBorder="1"/>
    <xf numFmtId="0" fontId="10" fillId="0" borderId="52" xfId="2" applyFont="1" applyBorder="1" applyAlignment="1">
      <alignment wrapText="1"/>
    </xf>
    <xf numFmtId="0" fontId="35" fillId="0" borderId="0" xfId="0" applyFont="1" applyAlignment="1">
      <alignment horizontal="left" readingOrder="1"/>
    </xf>
    <xf numFmtId="0" fontId="36" fillId="0" borderId="0" xfId="0" applyFont="1" applyAlignment="1">
      <alignment horizontal="left" readingOrder="1"/>
    </xf>
    <xf numFmtId="0" fontId="0" fillId="3" borderId="1" xfId="2" applyFont="1" applyFill="1" applyBorder="1"/>
    <xf numFmtId="0" fontId="6" fillId="3" borderId="54" xfId="2" applyFont="1" applyFill="1" applyBorder="1" applyAlignment="1">
      <alignment horizontal="left" wrapText="1"/>
    </xf>
    <xf numFmtId="1" fontId="6" fillId="3" borderId="14" xfId="2" applyNumberFormat="1" applyFont="1" applyFill="1" applyBorder="1" applyAlignment="1">
      <alignment horizontal="center" vertical="top"/>
    </xf>
    <xf numFmtId="1" fontId="6" fillId="3" borderId="15" xfId="2" applyNumberFormat="1" applyFont="1" applyFill="1" applyBorder="1" applyAlignment="1">
      <alignment horizontal="center" vertical="top"/>
    </xf>
    <xf numFmtId="1" fontId="6" fillId="3" borderId="16" xfId="2" applyNumberFormat="1" applyFont="1" applyFill="1" applyBorder="1" applyAlignment="1">
      <alignment horizontal="center" vertical="top" wrapText="1"/>
    </xf>
    <xf numFmtId="1" fontId="6" fillId="3" borderId="44" xfId="2" applyNumberFormat="1" applyFont="1" applyFill="1" applyBorder="1" applyAlignment="1">
      <alignment horizontal="center"/>
    </xf>
    <xf numFmtId="0" fontId="0" fillId="3" borderId="10" xfId="2" applyFont="1" applyFill="1" applyBorder="1"/>
    <xf numFmtId="1" fontId="0" fillId="3" borderId="20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/>
    </xf>
    <xf numFmtId="1" fontId="0" fillId="3" borderId="21" xfId="2" applyNumberFormat="1" applyFont="1" applyFill="1" applyBorder="1" applyAlignment="1">
      <alignment horizontal="center" vertical="top" wrapText="1"/>
    </xf>
    <xf numFmtId="1" fontId="0" fillId="3" borderId="13" xfId="2" applyNumberFormat="1" applyFont="1" applyFill="1" applyBorder="1" applyAlignment="1">
      <alignment horizontal="center"/>
    </xf>
    <xf numFmtId="49" fontId="3" fillId="0" borderId="0" xfId="4" applyNumberFormat="1"/>
    <xf numFmtId="49" fontId="10" fillId="0" borderId="57" xfId="2" applyNumberFormat="1" applyFont="1" applyFill="1" applyBorder="1" applyAlignment="1">
      <alignment wrapText="1"/>
    </xf>
    <xf numFmtId="49" fontId="10" fillId="0" borderId="35" xfId="2" applyNumberFormat="1" applyFont="1" applyFill="1" applyBorder="1" applyAlignment="1">
      <alignment wrapText="1"/>
    </xf>
    <xf numFmtId="49" fontId="10" fillId="0" borderId="58" xfId="2" applyNumberFormat="1" applyFont="1" applyFill="1" applyBorder="1" applyAlignment="1">
      <alignment horizontal="center" wrapText="1"/>
    </xf>
    <xf numFmtId="49" fontId="3" fillId="0" borderId="6" xfId="4" applyNumberFormat="1" applyBorder="1"/>
    <xf numFmtId="0" fontId="3" fillId="0" borderId="0" xfId="4" applyFont="1" applyBorder="1"/>
    <xf numFmtId="0" fontId="3" fillId="0" borderId="0" xfId="4" applyBorder="1"/>
    <xf numFmtId="49" fontId="3" fillId="0" borderId="6" xfId="4" applyNumberFormat="1" applyFont="1" applyBorder="1"/>
    <xf numFmtId="0" fontId="3" fillId="0" borderId="0" xfId="4" quotePrefix="1" applyBorder="1"/>
    <xf numFmtId="14" fontId="3" fillId="0" borderId="0" xfId="4" quotePrefix="1" applyNumberFormat="1" applyBorder="1"/>
    <xf numFmtId="49" fontId="3" fillId="0" borderId="25" xfId="4" applyNumberFormat="1" applyBorder="1"/>
    <xf numFmtId="0" fontId="3" fillId="0" borderId="28" xfId="4" quotePrefix="1" applyBorder="1"/>
    <xf numFmtId="0" fontId="3" fillId="0" borderId="30" xfId="4" applyBorder="1"/>
    <xf numFmtId="0" fontId="3" fillId="3" borderId="0" xfId="25" applyFill="1" applyProtection="1">
      <protection hidden="1"/>
    </xf>
    <xf numFmtId="0" fontId="3" fillId="3" borderId="0" xfId="25" applyFill="1"/>
    <xf numFmtId="0" fontId="3" fillId="0" borderId="0" xfId="25"/>
    <xf numFmtId="0" fontId="3" fillId="3" borderId="0" xfId="25" applyFill="1" applyAlignment="1" applyProtection="1">
      <alignment vertical="top"/>
      <protection hidden="1"/>
    </xf>
    <xf numFmtId="0" fontId="40" fillId="3" borderId="0" xfId="26" applyFill="1" applyAlignment="1" applyProtection="1">
      <alignment vertical="top" wrapText="1"/>
      <protection hidden="1"/>
    </xf>
    <xf numFmtId="0" fontId="3" fillId="3" borderId="0" xfId="25" applyFill="1" applyAlignment="1">
      <alignment vertical="top"/>
    </xf>
    <xf numFmtId="0" fontId="3" fillId="0" borderId="0" xfId="25" applyAlignment="1">
      <alignment vertical="top"/>
    </xf>
    <xf numFmtId="0" fontId="40" fillId="3" borderId="0" xfId="26" applyFont="1" applyFill="1" applyAlignment="1" applyProtection="1">
      <alignment vertical="top"/>
      <protection hidden="1"/>
    </xf>
    <xf numFmtId="0" fontId="40" fillId="3" borderId="0" xfId="26" applyFont="1" applyFill="1" applyAlignment="1" applyProtection="1">
      <alignment vertical="top" wrapText="1"/>
      <protection hidden="1"/>
    </xf>
    <xf numFmtId="0" fontId="40" fillId="3" borderId="0" xfId="26" applyFill="1" applyAlignment="1" applyProtection="1">
      <alignment horizontal="center"/>
      <protection hidden="1"/>
    </xf>
    <xf numFmtId="17" fontId="3" fillId="3" borderId="0" xfId="25" quotePrefix="1" applyNumberFormat="1" applyFont="1" applyFill="1" applyAlignment="1" applyProtection="1">
      <alignment horizontal="center"/>
      <protection hidden="1"/>
    </xf>
    <xf numFmtId="0" fontId="40" fillId="3" borderId="0" xfId="26" applyFill="1" applyAlignment="1" applyProtection="1">
      <alignment vertical="top"/>
      <protection hidden="1"/>
    </xf>
    <xf numFmtId="0" fontId="3" fillId="3" borderId="0" xfId="25" applyFill="1" applyAlignment="1" applyProtection="1">
      <protection hidden="1"/>
    </xf>
    <xf numFmtId="0" fontId="28" fillId="3" borderId="0" xfId="2" applyFont="1" applyFill="1"/>
    <xf numFmtId="0" fontId="0" fillId="3" borderId="0" xfId="2" applyFont="1" applyFill="1"/>
    <xf numFmtId="0" fontId="0" fillId="3" borderId="0" xfId="2" applyFont="1" applyFill="1" applyAlignment="1">
      <alignment horizontal="right"/>
    </xf>
    <xf numFmtId="0" fontId="31" fillId="0" borderId="0" xfId="0" applyFont="1" applyAlignment="1">
      <alignment horizontal="left" readingOrder="1"/>
    </xf>
    <xf numFmtId="0" fontId="34" fillId="0" borderId="0" xfId="4" applyFont="1"/>
    <xf numFmtId="165" fontId="41" fillId="3" borderId="0" xfId="2" applyNumberFormat="1" applyFont="1" applyFill="1"/>
    <xf numFmtId="0" fontId="41" fillId="3" borderId="0" xfId="2" applyFont="1" applyFill="1"/>
    <xf numFmtId="0" fontId="10" fillId="0" borderId="31" xfId="2" applyFont="1" applyBorder="1" applyAlignment="1">
      <alignment wrapText="1"/>
    </xf>
    <xf numFmtId="0" fontId="28" fillId="0" borderId="0" xfId="2" applyFont="1"/>
    <xf numFmtId="0" fontId="40" fillId="3" borderId="0" xfId="26" applyFill="1" applyAlignment="1" applyProtection="1">
      <alignment vertical="center"/>
      <protection hidden="1"/>
    </xf>
    <xf numFmtId="0" fontId="6" fillId="0" borderId="52" xfId="2" applyFont="1" applyBorder="1"/>
    <xf numFmtId="1" fontId="6" fillId="0" borderId="27" xfId="2" applyNumberFormat="1" applyFont="1" applyBorder="1"/>
    <xf numFmtId="1" fontId="6" fillId="0" borderId="28" xfId="2" applyNumberFormat="1" applyFont="1" applyBorder="1"/>
    <xf numFmtId="1" fontId="6" fillId="0" borderId="29" xfId="2" applyNumberFormat="1" applyFont="1" applyBorder="1"/>
    <xf numFmtId="0" fontId="0" fillId="0" borderId="25" xfId="2" applyFont="1" applyBorder="1"/>
    <xf numFmtId="1" fontId="1" fillId="0" borderId="27" xfId="1" applyNumberFormat="1" applyBorder="1"/>
    <xf numFmtId="1" fontId="1" fillId="0" borderId="28" xfId="1" applyNumberFormat="1" applyBorder="1"/>
    <xf numFmtId="1" fontId="1" fillId="0" borderId="29" xfId="1" applyNumberFormat="1" applyBorder="1"/>
    <xf numFmtId="1" fontId="0" fillId="0" borderId="27" xfId="2" applyNumberFormat="1" applyFont="1" applyFill="1" applyBorder="1"/>
    <xf numFmtId="1" fontId="0" fillId="0" borderId="50" xfId="2" applyNumberFormat="1" applyFont="1" applyFill="1" applyBorder="1"/>
    <xf numFmtId="165" fontId="43" fillId="0" borderId="8" xfId="0" applyNumberFormat="1" applyFont="1" applyBorder="1"/>
    <xf numFmtId="0" fontId="12" fillId="0" borderId="13" xfId="4" applyFont="1" applyBorder="1"/>
    <xf numFmtId="165" fontId="3" fillId="0" borderId="3" xfId="4" applyNumberFormat="1" applyBorder="1"/>
    <xf numFmtId="166" fontId="3" fillId="0" borderId="0" xfId="4" applyNumberFormat="1"/>
    <xf numFmtId="166" fontId="0" fillId="0" borderId="0" xfId="2" applyNumberFormat="1" applyFont="1"/>
    <xf numFmtId="0" fontId="0" fillId="0" borderId="6" xfId="2" applyFont="1" applyFill="1" applyBorder="1"/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43" fillId="0" borderId="6" xfId="0" applyFont="1" applyBorder="1" applyAlignment="1">
      <alignment horizontal="left"/>
    </xf>
    <xf numFmtId="49" fontId="6" fillId="0" borderId="0" xfId="2" applyNumberFormat="1" applyFont="1" applyAlignment="1"/>
    <xf numFmtId="165" fontId="43" fillId="0" borderId="0" xfId="0" applyNumberFormat="1" applyFont="1" applyBorder="1"/>
    <xf numFmtId="165" fontId="44" fillId="0" borderId="0" xfId="2" applyNumberFormat="1" applyFont="1"/>
    <xf numFmtId="165" fontId="39" fillId="0" borderId="0" xfId="2" applyNumberFormat="1" applyFont="1"/>
    <xf numFmtId="0" fontId="46" fillId="0" borderId="0" xfId="4" applyFont="1"/>
    <xf numFmtId="0" fontId="39" fillId="0" borderId="0" xfId="1" applyFont="1"/>
    <xf numFmtId="165" fontId="28" fillId="0" borderId="0" xfId="2" applyNumberFormat="1" applyFont="1"/>
    <xf numFmtId="165" fontId="1" fillId="0" borderId="0" xfId="2" applyNumberFormat="1" applyFont="1"/>
    <xf numFmtId="0" fontId="3" fillId="0" borderId="0" xfId="4" applyFont="1" applyFill="1"/>
    <xf numFmtId="165" fontId="1" fillId="0" borderId="0" xfId="2" applyNumberFormat="1" applyFont="1" applyFill="1"/>
    <xf numFmtId="0" fontId="10" fillId="3" borderId="65" xfId="2" applyFont="1" applyFill="1" applyBorder="1" applyAlignment="1">
      <alignment wrapText="1"/>
    </xf>
    <xf numFmtId="49" fontId="28" fillId="0" borderId="0" xfId="2" applyNumberFormat="1" applyFont="1"/>
    <xf numFmtId="0" fontId="28" fillId="0" borderId="0" xfId="4" applyFont="1"/>
    <xf numFmtId="165" fontId="47" fillId="0" borderId="0" xfId="2" applyNumberFormat="1" applyFont="1"/>
    <xf numFmtId="49" fontId="48" fillId="0" borderId="0" xfId="2" applyNumberFormat="1" applyFont="1"/>
    <xf numFmtId="165" fontId="48" fillId="0" borderId="0" xfId="2" applyNumberFormat="1" applyFont="1"/>
    <xf numFmtId="164" fontId="0" fillId="0" borderId="45" xfId="1" applyNumberFormat="1" applyFont="1" applyBorder="1" applyAlignment="1"/>
    <xf numFmtId="164" fontId="0" fillId="0" borderId="33" xfId="1" applyNumberFormat="1" applyFont="1" applyBorder="1" applyAlignment="1"/>
    <xf numFmtId="164" fontId="39" fillId="0" borderId="33" xfId="1" applyNumberFormat="1" applyFont="1" applyBorder="1" applyAlignment="1"/>
    <xf numFmtId="0" fontId="6" fillId="0" borderId="12" xfId="2" applyFont="1" applyBorder="1" applyAlignment="1">
      <alignment horizontal="center" wrapText="1"/>
    </xf>
    <xf numFmtId="164" fontId="3" fillId="0" borderId="7" xfId="2" applyNumberFormat="1" applyFont="1" applyFill="1" applyBorder="1" applyAlignment="1">
      <alignment wrapText="1"/>
    </xf>
    <xf numFmtId="164" fontId="6" fillId="0" borderId="23" xfId="2" applyNumberFormat="1" applyFont="1" applyFill="1" applyBorder="1" applyAlignment="1">
      <alignment wrapText="1"/>
    </xf>
    <xf numFmtId="164" fontId="6" fillId="0" borderId="26" xfId="2" applyNumberFormat="1" applyFont="1" applyFill="1" applyBorder="1" applyAlignment="1">
      <alignment wrapText="1"/>
    </xf>
    <xf numFmtId="164" fontId="0" fillId="0" borderId="43" xfId="1" applyNumberFormat="1" applyFont="1" applyBorder="1" applyAlignment="1">
      <alignment vertical="top" wrapText="1"/>
    </xf>
    <xf numFmtId="164" fontId="10" fillId="0" borderId="15" xfId="2" applyNumberFormat="1" applyFont="1" applyBorder="1" applyAlignment="1">
      <alignment horizontal="center" vertical="center" wrapText="1"/>
    </xf>
    <xf numFmtId="0" fontId="53" fillId="0" borderId="0" xfId="1" applyFont="1"/>
    <xf numFmtId="0" fontId="48" fillId="3" borderId="0" xfId="2" applyFont="1" applyFill="1"/>
    <xf numFmtId="165" fontId="3" fillId="0" borderId="0" xfId="2" applyNumberFormat="1" applyFont="1"/>
    <xf numFmtId="164" fontId="6" fillId="0" borderId="11" xfId="2" applyNumberFormat="1" applyFont="1" applyFill="1" applyBorder="1" applyAlignment="1">
      <alignment wrapText="1"/>
    </xf>
    <xf numFmtId="0" fontId="0" fillId="0" borderId="6" xfId="0" quotePrefix="1" applyBorder="1" applyAlignment="1">
      <alignment horizontal="left"/>
    </xf>
    <xf numFmtId="14" fontId="43" fillId="0" borderId="6" xfId="0" quotePrefix="1" applyNumberFormat="1" applyFont="1" applyBorder="1" applyAlignment="1">
      <alignment horizontal="left"/>
    </xf>
    <xf numFmtId="0" fontId="43" fillId="0" borderId="6" xfId="0" quotePrefix="1" applyFont="1" applyBorder="1" applyAlignment="1">
      <alignment horizontal="left"/>
    </xf>
    <xf numFmtId="0" fontId="43" fillId="0" borderId="10" xfId="0" quotePrefix="1" applyFont="1" applyBorder="1" applyAlignment="1">
      <alignment horizontal="left"/>
    </xf>
    <xf numFmtId="0" fontId="12" fillId="0" borderId="13" xfId="2" applyFont="1" applyFill="1" applyBorder="1"/>
    <xf numFmtId="0" fontId="3" fillId="0" borderId="45" xfId="4" applyFill="1" applyBorder="1"/>
    <xf numFmtId="1" fontId="3" fillId="0" borderId="8" xfId="4" applyNumberFormat="1" applyFill="1" applyBorder="1"/>
    <xf numFmtId="1" fontId="3" fillId="0" borderId="0" xfId="4" applyNumberFormat="1" applyFill="1" applyBorder="1"/>
    <xf numFmtId="1" fontId="3" fillId="0" borderId="9" xfId="4" applyNumberFormat="1" applyFill="1" applyBorder="1"/>
    <xf numFmtId="0" fontId="12" fillId="3" borderId="9" xfId="2" applyFont="1" applyFill="1" applyBorder="1"/>
    <xf numFmtId="49" fontId="12" fillId="0" borderId="6" xfId="2" applyNumberFormat="1" applyFont="1" applyFill="1" applyBorder="1"/>
    <xf numFmtId="165" fontId="12" fillId="3" borderId="18" xfId="2" applyNumberFormat="1" applyFont="1" applyFill="1" applyBorder="1" applyAlignment="1">
      <alignment horizontal="right" vertical="top" wrapText="1"/>
    </xf>
    <xf numFmtId="0" fontId="12" fillId="3" borderId="0" xfId="2" applyFont="1" applyFill="1" applyBorder="1" applyAlignment="1">
      <alignment horizontal="right" vertical="top" wrapText="1"/>
    </xf>
    <xf numFmtId="49" fontId="3" fillId="0" borderId="6" xfId="4" quotePrefix="1" applyNumberFormat="1" applyBorder="1"/>
    <xf numFmtId="14" fontId="43" fillId="0" borderId="6" xfId="2" quotePrefix="1" applyNumberFormat="1" applyFont="1" applyBorder="1"/>
    <xf numFmtId="165" fontId="56" fillId="0" borderId="0" xfId="2" applyNumberFormat="1" applyFont="1"/>
    <xf numFmtId="0" fontId="12" fillId="0" borderId="6" xfId="2" applyFont="1" applyFill="1" applyBorder="1"/>
    <xf numFmtId="0" fontId="12" fillId="0" borderId="0" xfId="2" applyFont="1" applyFill="1" applyBorder="1"/>
    <xf numFmtId="165" fontId="12" fillId="0" borderId="44" xfId="2" applyNumberFormat="1" applyFont="1" applyBorder="1"/>
    <xf numFmtId="165" fontId="12" fillId="0" borderId="9" xfId="2" applyNumberFormat="1" applyFont="1" applyBorder="1"/>
    <xf numFmtId="165" fontId="12" fillId="0" borderId="13" xfId="2" applyNumberFormat="1" applyFont="1" applyBorder="1"/>
    <xf numFmtId="0" fontId="12" fillId="0" borderId="9" xfId="4" applyFont="1" applyBorder="1"/>
    <xf numFmtId="0" fontId="12" fillId="0" borderId="6" xfId="4" quotePrefix="1" applyFont="1" applyBorder="1"/>
    <xf numFmtId="0" fontId="43" fillId="0" borderId="10" xfId="0" applyFont="1" applyBorder="1" applyAlignment="1">
      <alignment horizontal="left"/>
    </xf>
    <xf numFmtId="165" fontId="12" fillId="3" borderId="8" xfId="2" applyNumberFormat="1" applyFont="1" applyFill="1" applyBorder="1" applyAlignment="1">
      <alignment horizontal="right" vertical="top" wrapText="1"/>
    </xf>
    <xf numFmtId="165" fontId="12" fillId="3" borderId="0" xfId="2" applyNumberFormat="1" applyFont="1" applyFill="1" applyBorder="1" applyAlignment="1">
      <alignment horizontal="right" vertical="top" wrapText="1"/>
    </xf>
    <xf numFmtId="0" fontId="6" fillId="3" borderId="3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0" fontId="6" fillId="3" borderId="62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/>
    </xf>
    <xf numFmtId="0" fontId="6" fillId="3" borderId="42" xfId="2" applyFont="1" applyFill="1" applyBorder="1" applyAlignment="1">
      <alignment horizontal="left"/>
    </xf>
    <xf numFmtId="2" fontId="32" fillId="3" borderId="0" xfId="2" applyNumberFormat="1" applyFont="1" applyFill="1" applyAlignment="1">
      <alignment horizontal="left" wrapText="1"/>
    </xf>
    <xf numFmtId="164" fontId="0" fillId="0" borderId="43" xfId="1" applyNumberFormat="1" applyFont="1" applyBorder="1" applyAlignment="1">
      <alignment horizontal="center" vertical="center" wrapText="1"/>
    </xf>
    <xf numFmtId="164" fontId="0" fillId="0" borderId="45" xfId="1" applyNumberFormat="1" applyFont="1" applyBorder="1" applyAlignment="1">
      <alignment horizontal="center" vertical="center" wrapText="1"/>
    </xf>
    <xf numFmtId="164" fontId="0" fillId="0" borderId="33" xfId="1" applyNumberFormat="1" applyFont="1" applyBorder="1" applyAlignment="1">
      <alignment horizontal="center" vertical="center" wrapText="1"/>
    </xf>
    <xf numFmtId="164" fontId="45" fillId="0" borderId="41" xfId="2" applyNumberFormat="1" applyFont="1" applyBorder="1" applyAlignment="1">
      <alignment horizontal="center"/>
    </xf>
    <xf numFmtId="164" fontId="45" fillId="0" borderId="40" xfId="2" applyNumberFormat="1" applyFont="1" applyBorder="1" applyAlignment="1">
      <alignment horizontal="center"/>
    </xf>
    <xf numFmtId="164" fontId="45" fillId="0" borderId="62" xfId="2" applyNumberFormat="1" applyFont="1" applyBorder="1" applyAlignment="1">
      <alignment horizontal="center"/>
    </xf>
    <xf numFmtId="0" fontId="6" fillId="0" borderId="41" xfId="2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6" fillId="0" borderId="42" xfId="2" applyFont="1" applyBorder="1" applyAlignment="1">
      <alignment horizontal="center"/>
    </xf>
    <xf numFmtId="0" fontId="32" fillId="3" borderId="0" xfId="2" applyFont="1" applyFill="1" applyAlignment="1">
      <alignment vertical="top" wrapText="1"/>
    </xf>
    <xf numFmtId="0" fontId="10" fillId="0" borderId="39" xfId="2" applyFont="1" applyBorder="1" applyAlignment="1">
      <alignment horizontal="center" wrapText="1"/>
    </xf>
    <xf numFmtId="0" fontId="10" fillId="0" borderId="40" xfId="2" applyFont="1" applyBorder="1" applyAlignment="1">
      <alignment horizontal="center" wrapText="1"/>
    </xf>
    <xf numFmtId="0" fontId="10" fillId="0" borderId="62" xfId="2" applyFont="1" applyBorder="1" applyAlignment="1">
      <alignment horizontal="center" wrapText="1"/>
    </xf>
    <xf numFmtId="0" fontId="10" fillId="0" borderId="41" xfId="2" applyFont="1" applyBorder="1" applyAlignment="1">
      <alignment horizontal="center" wrapText="1"/>
    </xf>
    <xf numFmtId="0" fontId="12" fillId="0" borderId="40" xfId="2" applyFont="1" applyBorder="1" applyAlignment="1">
      <alignment horizontal="center"/>
    </xf>
    <xf numFmtId="0" fontId="12" fillId="0" borderId="42" xfId="2" applyFont="1" applyBorder="1" applyAlignment="1">
      <alignment horizontal="center"/>
    </xf>
    <xf numFmtId="0" fontId="32" fillId="3" borderId="0" xfId="2" applyFont="1" applyFill="1" applyAlignment="1">
      <alignment horizontal="left" vertical="top" wrapText="1"/>
    </xf>
    <xf numFmtId="0" fontId="32" fillId="3" borderId="0" xfId="2" applyFont="1" applyFill="1" applyAlignment="1">
      <alignment horizontal="left" vertical="top"/>
    </xf>
    <xf numFmtId="0" fontId="32" fillId="3" borderId="57" xfId="2" applyFont="1" applyFill="1" applyBorder="1" applyAlignment="1">
      <alignment vertical="top" wrapText="1"/>
    </xf>
    <xf numFmtId="0" fontId="32" fillId="3" borderId="35" xfId="2" applyFont="1" applyFill="1" applyBorder="1" applyAlignment="1">
      <alignment vertical="top" wrapText="1"/>
    </xf>
    <xf numFmtId="0" fontId="32" fillId="3" borderId="58" xfId="2" applyFont="1" applyFill="1" applyBorder="1" applyAlignment="1">
      <alignment vertical="top" wrapText="1"/>
    </xf>
  </cellXfs>
  <cellStyles count="27">
    <cellStyle name="=C:\WINNT35\SYSTEM32\COMMAND.COM" xfId="2"/>
    <cellStyle name="=C:\WINNT35\SYSTEM32\COMMAND.COM 2" xfId="3"/>
    <cellStyle name="Hyperkobling" xfId="26" builtinId="8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"/>
    <cellStyle name="Normal 2" xfId="11"/>
    <cellStyle name="Normal 2 2" xfId="12"/>
    <cellStyle name="Normal 2 3" xfId="13"/>
    <cellStyle name="Normal 2 4" xfId="14"/>
    <cellStyle name="Normal 3" xfId="15"/>
    <cellStyle name="Normal 3 2" xfId="16"/>
    <cellStyle name="Normal 3 3" xfId="17"/>
    <cellStyle name="Normal 3 4" xfId="18"/>
    <cellStyle name="Normal 4" xfId="19"/>
    <cellStyle name="Normal 5" xfId="20"/>
    <cellStyle name="Normal 6" xfId="21"/>
    <cellStyle name="Normal 7" xfId="22"/>
    <cellStyle name="Normal 8" xfId="23"/>
    <cellStyle name="Normal 9" xfId="24"/>
    <cellStyle name="Normal_ressursregnskap_2005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200025</xdr:rowOff>
    </xdr:from>
    <xdr:to>
      <xdr:col>5</xdr:col>
      <xdr:colOff>723900</xdr:colOff>
      <xdr:row>31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6050" y="4248150"/>
          <a:ext cx="3000375" cy="160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Filen inneholder oppdaterte verdier av ressurs-regnskapet per 31.12.2012. Ved videre bruk av dataene, bes Oljedirektoratet oppgitt som kilde.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This file contains updated values from the petroleum resource account as of December 31, 2012. Please acknowledge the source when using the data.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447675</xdr:colOff>
      <xdr:row>0</xdr:row>
      <xdr:rowOff>57150</xdr:rowOff>
    </xdr:from>
    <xdr:to>
      <xdr:col>6</xdr:col>
      <xdr:colOff>66675</xdr:colOff>
      <xdr:row>4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57150"/>
          <a:ext cx="1143000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1</xdr:row>
      <xdr:rowOff>104775</xdr:rowOff>
    </xdr:from>
    <xdr:to>
      <xdr:col>4</xdr:col>
      <xdr:colOff>133350</xdr:colOff>
      <xdr:row>6</xdr:row>
      <xdr:rowOff>76200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1925" y="266700"/>
          <a:ext cx="7981950" cy="781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400" b="1" i="0" strike="noStrike">
              <a:solidFill>
                <a:srgbClr val="000000"/>
              </a:solidFill>
              <a:latin typeface="Arial"/>
              <a:cs typeface="Arial"/>
            </a:rPr>
            <a:t>Petroleumsressurser på norsk kontinentalsokkel</a:t>
          </a:r>
        </a:p>
        <a:p>
          <a:pPr algn="l" rtl="0">
            <a:defRPr sz="1000"/>
          </a:pPr>
          <a:r>
            <a:rPr lang="nb-NO" sz="1400" b="0" i="1" strike="noStrike">
              <a:solidFill>
                <a:srgbClr val="000000"/>
              </a:solidFill>
              <a:latin typeface="Arial"/>
              <a:cs typeface="Arial"/>
            </a:rPr>
            <a:t>The petroleum resources on the Norwegian Continental Shelf</a:t>
          </a: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Per 31.12.2012</a:t>
          </a:r>
        </a:p>
      </xdr:txBody>
    </xdr:sp>
    <xdr:clientData/>
  </xdr:twoCellAnchor>
  <xdr:twoCellAnchor editAs="oneCell">
    <xdr:from>
      <xdr:col>0</xdr:col>
      <xdr:colOff>85725</xdr:colOff>
      <xdr:row>8</xdr:row>
      <xdr:rowOff>57150</xdr:rowOff>
    </xdr:from>
    <xdr:to>
      <xdr:col>0</xdr:col>
      <xdr:colOff>209550</xdr:colOff>
      <xdr:row>8</xdr:row>
      <xdr:rowOff>152400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3525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</xdr:row>
      <xdr:rowOff>57150</xdr:rowOff>
    </xdr:from>
    <xdr:to>
      <xdr:col>0</xdr:col>
      <xdr:colOff>209550</xdr:colOff>
      <xdr:row>13</xdr:row>
      <xdr:rowOff>152400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8383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15</xdr:row>
      <xdr:rowOff>57150</xdr:rowOff>
    </xdr:from>
    <xdr:to>
      <xdr:col>0</xdr:col>
      <xdr:colOff>209550</xdr:colOff>
      <xdr:row>15</xdr:row>
      <xdr:rowOff>152400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3241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209550</xdr:colOff>
      <xdr:row>17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6479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22</xdr:row>
      <xdr:rowOff>57150</xdr:rowOff>
    </xdr:from>
    <xdr:to>
      <xdr:col>0</xdr:col>
      <xdr:colOff>209550</xdr:colOff>
      <xdr:row>22</xdr:row>
      <xdr:rowOff>152400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36195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24</xdr:row>
      <xdr:rowOff>57150</xdr:rowOff>
    </xdr:from>
    <xdr:to>
      <xdr:col>0</xdr:col>
      <xdr:colOff>209550</xdr:colOff>
      <xdr:row>24</xdr:row>
      <xdr:rowOff>152400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41052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26</xdr:row>
      <xdr:rowOff>57150</xdr:rowOff>
    </xdr:from>
    <xdr:to>
      <xdr:col>0</xdr:col>
      <xdr:colOff>209550</xdr:colOff>
      <xdr:row>26</xdr:row>
      <xdr:rowOff>152400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45910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28</xdr:row>
      <xdr:rowOff>57150</xdr:rowOff>
    </xdr:from>
    <xdr:to>
      <xdr:col>0</xdr:col>
      <xdr:colOff>209550</xdr:colOff>
      <xdr:row>28</xdr:row>
      <xdr:rowOff>152400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0768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30</xdr:row>
      <xdr:rowOff>57150</xdr:rowOff>
    </xdr:from>
    <xdr:to>
      <xdr:col>0</xdr:col>
      <xdr:colOff>209550</xdr:colOff>
      <xdr:row>30</xdr:row>
      <xdr:rowOff>152400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55626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57150</xdr:rowOff>
    </xdr:from>
    <xdr:to>
      <xdr:col>0</xdr:col>
      <xdr:colOff>209550</xdr:colOff>
      <xdr:row>19</xdr:row>
      <xdr:rowOff>152400</xdr:rowOff>
    </xdr:to>
    <xdr:pic>
      <xdr:nvPicPr>
        <xdr:cNvPr id="1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31337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123825</xdr:colOff>
      <xdr:row>10</xdr:row>
      <xdr:rowOff>95250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7811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pd.no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6"/>
  <sheetViews>
    <sheetView tabSelected="1" topLeftCell="A15" zoomScaleNormal="100" zoomScaleSheetLayoutView="100" workbookViewId="0">
      <selection activeCell="B23" sqref="B23"/>
    </sheetView>
  </sheetViews>
  <sheetFormatPr baseColWidth="10" defaultRowHeight="12.75" x14ac:dyDescent="0.2"/>
  <cols>
    <col min="1" max="1" width="4.85546875" style="338" customWidth="1"/>
    <col min="2" max="2" width="92.42578125" style="338" customWidth="1"/>
    <col min="3" max="9" width="11.42578125" style="338" customWidth="1"/>
    <col min="10" max="10" width="5" style="338" customWidth="1"/>
    <col min="11" max="256" width="11.42578125" style="338"/>
    <col min="257" max="257" width="4.85546875" style="338" customWidth="1"/>
    <col min="258" max="258" width="92.42578125" style="338" customWidth="1"/>
    <col min="259" max="265" width="11.42578125" style="338" customWidth="1"/>
    <col min="266" max="266" width="5" style="338" customWidth="1"/>
    <col min="267" max="512" width="11.42578125" style="338"/>
    <col min="513" max="513" width="4.85546875" style="338" customWidth="1"/>
    <col min="514" max="514" width="92.42578125" style="338" customWidth="1"/>
    <col min="515" max="521" width="11.42578125" style="338" customWidth="1"/>
    <col min="522" max="522" width="5" style="338" customWidth="1"/>
    <col min="523" max="768" width="11.42578125" style="338"/>
    <col min="769" max="769" width="4.85546875" style="338" customWidth="1"/>
    <col min="770" max="770" width="92.42578125" style="338" customWidth="1"/>
    <col min="771" max="777" width="11.42578125" style="338" customWidth="1"/>
    <col min="778" max="778" width="5" style="338" customWidth="1"/>
    <col min="779" max="1024" width="11.42578125" style="338"/>
    <col min="1025" max="1025" width="4.85546875" style="338" customWidth="1"/>
    <col min="1026" max="1026" width="92.42578125" style="338" customWidth="1"/>
    <col min="1027" max="1033" width="11.42578125" style="338" customWidth="1"/>
    <col min="1034" max="1034" width="5" style="338" customWidth="1"/>
    <col min="1035" max="1280" width="11.42578125" style="338"/>
    <col min="1281" max="1281" width="4.85546875" style="338" customWidth="1"/>
    <col min="1282" max="1282" width="92.42578125" style="338" customWidth="1"/>
    <col min="1283" max="1289" width="11.42578125" style="338" customWidth="1"/>
    <col min="1290" max="1290" width="5" style="338" customWidth="1"/>
    <col min="1291" max="1536" width="11.42578125" style="338"/>
    <col min="1537" max="1537" width="4.85546875" style="338" customWidth="1"/>
    <col min="1538" max="1538" width="92.42578125" style="338" customWidth="1"/>
    <col min="1539" max="1545" width="11.42578125" style="338" customWidth="1"/>
    <col min="1546" max="1546" width="5" style="338" customWidth="1"/>
    <col min="1547" max="1792" width="11.42578125" style="338"/>
    <col min="1793" max="1793" width="4.85546875" style="338" customWidth="1"/>
    <col min="1794" max="1794" width="92.42578125" style="338" customWidth="1"/>
    <col min="1795" max="1801" width="11.42578125" style="338" customWidth="1"/>
    <col min="1802" max="1802" width="5" style="338" customWidth="1"/>
    <col min="1803" max="2048" width="11.42578125" style="338"/>
    <col min="2049" max="2049" width="4.85546875" style="338" customWidth="1"/>
    <col min="2050" max="2050" width="92.42578125" style="338" customWidth="1"/>
    <col min="2051" max="2057" width="11.42578125" style="338" customWidth="1"/>
    <col min="2058" max="2058" width="5" style="338" customWidth="1"/>
    <col min="2059" max="2304" width="11.42578125" style="338"/>
    <col min="2305" max="2305" width="4.85546875" style="338" customWidth="1"/>
    <col min="2306" max="2306" width="92.42578125" style="338" customWidth="1"/>
    <col min="2307" max="2313" width="11.42578125" style="338" customWidth="1"/>
    <col min="2314" max="2314" width="5" style="338" customWidth="1"/>
    <col min="2315" max="2560" width="11.42578125" style="338"/>
    <col min="2561" max="2561" width="4.85546875" style="338" customWidth="1"/>
    <col min="2562" max="2562" width="92.42578125" style="338" customWidth="1"/>
    <col min="2563" max="2569" width="11.42578125" style="338" customWidth="1"/>
    <col min="2570" max="2570" width="5" style="338" customWidth="1"/>
    <col min="2571" max="2816" width="11.42578125" style="338"/>
    <col min="2817" max="2817" width="4.85546875" style="338" customWidth="1"/>
    <col min="2818" max="2818" width="92.42578125" style="338" customWidth="1"/>
    <col min="2819" max="2825" width="11.42578125" style="338" customWidth="1"/>
    <col min="2826" max="2826" width="5" style="338" customWidth="1"/>
    <col min="2827" max="3072" width="11.42578125" style="338"/>
    <col min="3073" max="3073" width="4.85546875" style="338" customWidth="1"/>
    <col min="3074" max="3074" width="92.42578125" style="338" customWidth="1"/>
    <col min="3075" max="3081" width="11.42578125" style="338" customWidth="1"/>
    <col min="3082" max="3082" width="5" style="338" customWidth="1"/>
    <col min="3083" max="3328" width="11.42578125" style="338"/>
    <col min="3329" max="3329" width="4.85546875" style="338" customWidth="1"/>
    <col min="3330" max="3330" width="92.42578125" style="338" customWidth="1"/>
    <col min="3331" max="3337" width="11.42578125" style="338" customWidth="1"/>
    <col min="3338" max="3338" width="5" style="338" customWidth="1"/>
    <col min="3339" max="3584" width="11.42578125" style="338"/>
    <col min="3585" max="3585" width="4.85546875" style="338" customWidth="1"/>
    <col min="3586" max="3586" width="92.42578125" style="338" customWidth="1"/>
    <col min="3587" max="3593" width="11.42578125" style="338" customWidth="1"/>
    <col min="3594" max="3594" width="5" style="338" customWidth="1"/>
    <col min="3595" max="3840" width="11.42578125" style="338"/>
    <col min="3841" max="3841" width="4.85546875" style="338" customWidth="1"/>
    <col min="3842" max="3842" width="92.42578125" style="338" customWidth="1"/>
    <col min="3843" max="3849" width="11.42578125" style="338" customWidth="1"/>
    <col min="3850" max="3850" width="5" style="338" customWidth="1"/>
    <col min="3851" max="4096" width="11.42578125" style="338"/>
    <col min="4097" max="4097" width="4.85546875" style="338" customWidth="1"/>
    <col min="4098" max="4098" width="92.42578125" style="338" customWidth="1"/>
    <col min="4099" max="4105" width="11.42578125" style="338" customWidth="1"/>
    <col min="4106" max="4106" width="5" style="338" customWidth="1"/>
    <col min="4107" max="4352" width="11.42578125" style="338"/>
    <col min="4353" max="4353" width="4.85546875" style="338" customWidth="1"/>
    <col min="4354" max="4354" width="92.42578125" style="338" customWidth="1"/>
    <col min="4355" max="4361" width="11.42578125" style="338" customWidth="1"/>
    <col min="4362" max="4362" width="5" style="338" customWidth="1"/>
    <col min="4363" max="4608" width="11.42578125" style="338"/>
    <col min="4609" max="4609" width="4.85546875" style="338" customWidth="1"/>
    <col min="4610" max="4610" width="92.42578125" style="338" customWidth="1"/>
    <col min="4611" max="4617" width="11.42578125" style="338" customWidth="1"/>
    <col min="4618" max="4618" width="5" style="338" customWidth="1"/>
    <col min="4619" max="4864" width="11.42578125" style="338"/>
    <col min="4865" max="4865" width="4.85546875" style="338" customWidth="1"/>
    <col min="4866" max="4866" width="92.42578125" style="338" customWidth="1"/>
    <col min="4867" max="4873" width="11.42578125" style="338" customWidth="1"/>
    <col min="4874" max="4874" width="5" style="338" customWidth="1"/>
    <col min="4875" max="5120" width="11.42578125" style="338"/>
    <col min="5121" max="5121" width="4.85546875" style="338" customWidth="1"/>
    <col min="5122" max="5122" width="92.42578125" style="338" customWidth="1"/>
    <col min="5123" max="5129" width="11.42578125" style="338" customWidth="1"/>
    <col min="5130" max="5130" width="5" style="338" customWidth="1"/>
    <col min="5131" max="5376" width="11.42578125" style="338"/>
    <col min="5377" max="5377" width="4.85546875" style="338" customWidth="1"/>
    <col min="5378" max="5378" width="92.42578125" style="338" customWidth="1"/>
    <col min="5379" max="5385" width="11.42578125" style="338" customWidth="1"/>
    <col min="5386" max="5386" width="5" style="338" customWidth="1"/>
    <col min="5387" max="5632" width="11.42578125" style="338"/>
    <col min="5633" max="5633" width="4.85546875" style="338" customWidth="1"/>
    <col min="5634" max="5634" width="92.42578125" style="338" customWidth="1"/>
    <col min="5635" max="5641" width="11.42578125" style="338" customWidth="1"/>
    <col min="5642" max="5642" width="5" style="338" customWidth="1"/>
    <col min="5643" max="5888" width="11.42578125" style="338"/>
    <col min="5889" max="5889" width="4.85546875" style="338" customWidth="1"/>
    <col min="5890" max="5890" width="92.42578125" style="338" customWidth="1"/>
    <col min="5891" max="5897" width="11.42578125" style="338" customWidth="1"/>
    <col min="5898" max="5898" width="5" style="338" customWidth="1"/>
    <col min="5899" max="6144" width="11.42578125" style="338"/>
    <col min="6145" max="6145" width="4.85546875" style="338" customWidth="1"/>
    <col min="6146" max="6146" width="92.42578125" style="338" customWidth="1"/>
    <col min="6147" max="6153" width="11.42578125" style="338" customWidth="1"/>
    <col min="6154" max="6154" width="5" style="338" customWidth="1"/>
    <col min="6155" max="6400" width="11.42578125" style="338"/>
    <col min="6401" max="6401" width="4.85546875" style="338" customWidth="1"/>
    <col min="6402" max="6402" width="92.42578125" style="338" customWidth="1"/>
    <col min="6403" max="6409" width="11.42578125" style="338" customWidth="1"/>
    <col min="6410" max="6410" width="5" style="338" customWidth="1"/>
    <col min="6411" max="6656" width="11.42578125" style="338"/>
    <col min="6657" max="6657" width="4.85546875" style="338" customWidth="1"/>
    <col min="6658" max="6658" width="92.42578125" style="338" customWidth="1"/>
    <col min="6659" max="6665" width="11.42578125" style="338" customWidth="1"/>
    <col min="6666" max="6666" width="5" style="338" customWidth="1"/>
    <col min="6667" max="6912" width="11.42578125" style="338"/>
    <col min="6913" max="6913" width="4.85546875" style="338" customWidth="1"/>
    <col min="6914" max="6914" width="92.42578125" style="338" customWidth="1"/>
    <col min="6915" max="6921" width="11.42578125" style="338" customWidth="1"/>
    <col min="6922" max="6922" width="5" style="338" customWidth="1"/>
    <col min="6923" max="7168" width="11.42578125" style="338"/>
    <col min="7169" max="7169" width="4.85546875" style="338" customWidth="1"/>
    <col min="7170" max="7170" width="92.42578125" style="338" customWidth="1"/>
    <col min="7171" max="7177" width="11.42578125" style="338" customWidth="1"/>
    <col min="7178" max="7178" width="5" style="338" customWidth="1"/>
    <col min="7179" max="7424" width="11.42578125" style="338"/>
    <col min="7425" max="7425" width="4.85546875" style="338" customWidth="1"/>
    <col min="7426" max="7426" width="92.42578125" style="338" customWidth="1"/>
    <col min="7427" max="7433" width="11.42578125" style="338" customWidth="1"/>
    <col min="7434" max="7434" width="5" style="338" customWidth="1"/>
    <col min="7435" max="7680" width="11.42578125" style="338"/>
    <col min="7681" max="7681" width="4.85546875" style="338" customWidth="1"/>
    <col min="7682" max="7682" width="92.42578125" style="338" customWidth="1"/>
    <col min="7683" max="7689" width="11.42578125" style="338" customWidth="1"/>
    <col min="7690" max="7690" width="5" style="338" customWidth="1"/>
    <col min="7691" max="7936" width="11.42578125" style="338"/>
    <col min="7937" max="7937" width="4.85546875" style="338" customWidth="1"/>
    <col min="7938" max="7938" width="92.42578125" style="338" customWidth="1"/>
    <col min="7939" max="7945" width="11.42578125" style="338" customWidth="1"/>
    <col min="7946" max="7946" width="5" style="338" customWidth="1"/>
    <col min="7947" max="8192" width="11.42578125" style="338"/>
    <col min="8193" max="8193" width="4.85546875" style="338" customWidth="1"/>
    <col min="8194" max="8194" width="92.42578125" style="338" customWidth="1"/>
    <col min="8195" max="8201" width="11.42578125" style="338" customWidth="1"/>
    <col min="8202" max="8202" width="5" style="338" customWidth="1"/>
    <col min="8203" max="8448" width="11.42578125" style="338"/>
    <col min="8449" max="8449" width="4.85546875" style="338" customWidth="1"/>
    <col min="8450" max="8450" width="92.42578125" style="338" customWidth="1"/>
    <col min="8451" max="8457" width="11.42578125" style="338" customWidth="1"/>
    <col min="8458" max="8458" width="5" style="338" customWidth="1"/>
    <col min="8459" max="8704" width="11.42578125" style="338"/>
    <col min="8705" max="8705" width="4.85546875" style="338" customWidth="1"/>
    <col min="8706" max="8706" width="92.42578125" style="338" customWidth="1"/>
    <col min="8707" max="8713" width="11.42578125" style="338" customWidth="1"/>
    <col min="8714" max="8714" width="5" style="338" customWidth="1"/>
    <col min="8715" max="8960" width="11.42578125" style="338"/>
    <col min="8961" max="8961" width="4.85546875" style="338" customWidth="1"/>
    <col min="8962" max="8962" width="92.42578125" style="338" customWidth="1"/>
    <col min="8963" max="8969" width="11.42578125" style="338" customWidth="1"/>
    <col min="8970" max="8970" width="5" style="338" customWidth="1"/>
    <col min="8971" max="9216" width="11.42578125" style="338"/>
    <col min="9217" max="9217" width="4.85546875" style="338" customWidth="1"/>
    <col min="9218" max="9218" width="92.42578125" style="338" customWidth="1"/>
    <col min="9219" max="9225" width="11.42578125" style="338" customWidth="1"/>
    <col min="9226" max="9226" width="5" style="338" customWidth="1"/>
    <col min="9227" max="9472" width="11.42578125" style="338"/>
    <col min="9473" max="9473" width="4.85546875" style="338" customWidth="1"/>
    <col min="9474" max="9474" width="92.42578125" style="338" customWidth="1"/>
    <col min="9475" max="9481" width="11.42578125" style="338" customWidth="1"/>
    <col min="9482" max="9482" width="5" style="338" customWidth="1"/>
    <col min="9483" max="9728" width="11.42578125" style="338"/>
    <col min="9729" max="9729" width="4.85546875" style="338" customWidth="1"/>
    <col min="9730" max="9730" width="92.42578125" style="338" customWidth="1"/>
    <col min="9731" max="9737" width="11.42578125" style="338" customWidth="1"/>
    <col min="9738" max="9738" width="5" style="338" customWidth="1"/>
    <col min="9739" max="9984" width="11.42578125" style="338"/>
    <col min="9985" max="9985" width="4.85546875" style="338" customWidth="1"/>
    <col min="9986" max="9986" width="92.42578125" style="338" customWidth="1"/>
    <col min="9987" max="9993" width="11.42578125" style="338" customWidth="1"/>
    <col min="9994" max="9994" width="5" style="338" customWidth="1"/>
    <col min="9995" max="10240" width="11.42578125" style="338"/>
    <col min="10241" max="10241" width="4.85546875" style="338" customWidth="1"/>
    <col min="10242" max="10242" width="92.42578125" style="338" customWidth="1"/>
    <col min="10243" max="10249" width="11.42578125" style="338" customWidth="1"/>
    <col min="10250" max="10250" width="5" style="338" customWidth="1"/>
    <col min="10251" max="10496" width="11.42578125" style="338"/>
    <col min="10497" max="10497" width="4.85546875" style="338" customWidth="1"/>
    <col min="10498" max="10498" width="92.42578125" style="338" customWidth="1"/>
    <col min="10499" max="10505" width="11.42578125" style="338" customWidth="1"/>
    <col min="10506" max="10506" width="5" style="338" customWidth="1"/>
    <col min="10507" max="10752" width="11.42578125" style="338"/>
    <col min="10753" max="10753" width="4.85546875" style="338" customWidth="1"/>
    <col min="10754" max="10754" width="92.42578125" style="338" customWidth="1"/>
    <col min="10755" max="10761" width="11.42578125" style="338" customWidth="1"/>
    <col min="10762" max="10762" width="5" style="338" customWidth="1"/>
    <col min="10763" max="11008" width="11.42578125" style="338"/>
    <col min="11009" max="11009" width="4.85546875" style="338" customWidth="1"/>
    <col min="11010" max="11010" width="92.42578125" style="338" customWidth="1"/>
    <col min="11011" max="11017" width="11.42578125" style="338" customWidth="1"/>
    <col min="11018" max="11018" width="5" style="338" customWidth="1"/>
    <col min="11019" max="11264" width="11.42578125" style="338"/>
    <col min="11265" max="11265" width="4.85546875" style="338" customWidth="1"/>
    <col min="11266" max="11266" width="92.42578125" style="338" customWidth="1"/>
    <col min="11267" max="11273" width="11.42578125" style="338" customWidth="1"/>
    <col min="11274" max="11274" width="5" style="338" customWidth="1"/>
    <col min="11275" max="11520" width="11.42578125" style="338"/>
    <col min="11521" max="11521" width="4.85546875" style="338" customWidth="1"/>
    <col min="11522" max="11522" width="92.42578125" style="338" customWidth="1"/>
    <col min="11523" max="11529" width="11.42578125" style="338" customWidth="1"/>
    <col min="11530" max="11530" width="5" style="338" customWidth="1"/>
    <col min="11531" max="11776" width="11.42578125" style="338"/>
    <col min="11777" max="11777" width="4.85546875" style="338" customWidth="1"/>
    <col min="11778" max="11778" width="92.42578125" style="338" customWidth="1"/>
    <col min="11779" max="11785" width="11.42578125" style="338" customWidth="1"/>
    <col min="11786" max="11786" width="5" style="338" customWidth="1"/>
    <col min="11787" max="12032" width="11.42578125" style="338"/>
    <col min="12033" max="12033" width="4.85546875" style="338" customWidth="1"/>
    <col min="12034" max="12034" width="92.42578125" style="338" customWidth="1"/>
    <col min="12035" max="12041" width="11.42578125" style="338" customWidth="1"/>
    <col min="12042" max="12042" width="5" style="338" customWidth="1"/>
    <col min="12043" max="12288" width="11.42578125" style="338"/>
    <col min="12289" max="12289" width="4.85546875" style="338" customWidth="1"/>
    <col min="12290" max="12290" width="92.42578125" style="338" customWidth="1"/>
    <col min="12291" max="12297" width="11.42578125" style="338" customWidth="1"/>
    <col min="12298" max="12298" width="5" style="338" customWidth="1"/>
    <col min="12299" max="12544" width="11.42578125" style="338"/>
    <col min="12545" max="12545" width="4.85546875" style="338" customWidth="1"/>
    <col min="12546" max="12546" width="92.42578125" style="338" customWidth="1"/>
    <col min="12547" max="12553" width="11.42578125" style="338" customWidth="1"/>
    <col min="12554" max="12554" width="5" style="338" customWidth="1"/>
    <col min="12555" max="12800" width="11.42578125" style="338"/>
    <col min="12801" max="12801" width="4.85546875" style="338" customWidth="1"/>
    <col min="12802" max="12802" width="92.42578125" style="338" customWidth="1"/>
    <col min="12803" max="12809" width="11.42578125" style="338" customWidth="1"/>
    <col min="12810" max="12810" width="5" style="338" customWidth="1"/>
    <col min="12811" max="13056" width="11.42578125" style="338"/>
    <col min="13057" max="13057" width="4.85546875" style="338" customWidth="1"/>
    <col min="13058" max="13058" width="92.42578125" style="338" customWidth="1"/>
    <col min="13059" max="13065" width="11.42578125" style="338" customWidth="1"/>
    <col min="13066" max="13066" width="5" style="338" customWidth="1"/>
    <col min="13067" max="13312" width="11.42578125" style="338"/>
    <col min="13313" max="13313" width="4.85546875" style="338" customWidth="1"/>
    <col min="13314" max="13314" width="92.42578125" style="338" customWidth="1"/>
    <col min="13315" max="13321" width="11.42578125" style="338" customWidth="1"/>
    <col min="13322" max="13322" width="5" style="338" customWidth="1"/>
    <col min="13323" max="13568" width="11.42578125" style="338"/>
    <col min="13569" max="13569" width="4.85546875" style="338" customWidth="1"/>
    <col min="13570" max="13570" width="92.42578125" style="338" customWidth="1"/>
    <col min="13571" max="13577" width="11.42578125" style="338" customWidth="1"/>
    <col min="13578" max="13578" width="5" style="338" customWidth="1"/>
    <col min="13579" max="13824" width="11.42578125" style="338"/>
    <col min="13825" max="13825" width="4.85546875" style="338" customWidth="1"/>
    <col min="13826" max="13826" width="92.42578125" style="338" customWidth="1"/>
    <col min="13827" max="13833" width="11.42578125" style="338" customWidth="1"/>
    <col min="13834" max="13834" width="5" style="338" customWidth="1"/>
    <col min="13835" max="14080" width="11.42578125" style="338"/>
    <col min="14081" max="14081" width="4.85546875" style="338" customWidth="1"/>
    <col min="14082" max="14082" width="92.42578125" style="338" customWidth="1"/>
    <col min="14083" max="14089" width="11.42578125" style="338" customWidth="1"/>
    <col min="14090" max="14090" width="5" style="338" customWidth="1"/>
    <col min="14091" max="14336" width="11.42578125" style="338"/>
    <col min="14337" max="14337" width="4.85546875" style="338" customWidth="1"/>
    <col min="14338" max="14338" width="92.42578125" style="338" customWidth="1"/>
    <col min="14339" max="14345" width="11.42578125" style="338" customWidth="1"/>
    <col min="14346" max="14346" width="5" style="338" customWidth="1"/>
    <col min="14347" max="14592" width="11.42578125" style="338"/>
    <col min="14593" max="14593" width="4.85546875" style="338" customWidth="1"/>
    <col min="14594" max="14594" width="92.42578125" style="338" customWidth="1"/>
    <col min="14595" max="14601" width="11.42578125" style="338" customWidth="1"/>
    <col min="14602" max="14602" width="5" style="338" customWidth="1"/>
    <col min="14603" max="14848" width="11.42578125" style="338"/>
    <col min="14849" max="14849" width="4.85546875" style="338" customWidth="1"/>
    <col min="14850" max="14850" width="92.42578125" style="338" customWidth="1"/>
    <col min="14851" max="14857" width="11.42578125" style="338" customWidth="1"/>
    <col min="14858" max="14858" width="5" style="338" customWidth="1"/>
    <col min="14859" max="15104" width="11.42578125" style="338"/>
    <col min="15105" max="15105" width="4.85546875" style="338" customWidth="1"/>
    <col min="15106" max="15106" width="92.42578125" style="338" customWidth="1"/>
    <col min="15107" max="15113" width="11.42578125" style="338" customWidth="1"/>
    <col min="15114" max="15114" width="5" style="338" customWidth="1"/>
    <col min="15115" max="15360" width="11.42578125" style="338"/>
    <col min="15361" max="15361" width="4.85546875" style="338" customWidth="1"/>
    <col min="15362" max="15362" width="92.42578125" style="338" customWidth="1"/>
    <col min="15363" max="15369" width="11.42578125" style="338" customWidth="1"/>
    <col min="15370" max="15370" width="5" style="338" customWidth="1"/>
    <col min="15371" max="15616" width="11.42578125" style="338"/>
    <col min="15617" max="15617" width="4.85546875" style="338" customWidth="1"/>
    <col min="15618" max="15618" width="92.42578125" style="338" customWidth="1"/>
    <col min="15619" max="15625" width="11.42578125" style="338" customWidth="1"/>
    <col min="15626" max="15626" width="5" style="338" customWidth="1"/>
    <col min="15627" max="15872" width="11.42578125" style="338"/>
    <col min="15873" max="15873" width="4.85546875" style="338" customWidth="1"/>
    <col min="15874" max="15874" width="92.42578125" style="338" customWidth="1"/>
    <col min="15875" max="15881" width="11.42578125" style="338" customWidth="1"/>
    <col min="15882" max="15882" width="5" style="338" customWidth="1"/>
    <col min="15883" max="16128" width="11.42578125" style="338"/>
    <col min="16129" max="16129" width="4.85546875" style="338" customWidth="1"/>
    <col min="16130" max="16130" width="92.42578125" style="338" customWidth="1"/>
    <col min="16131" max="16137" width="11.42578125" style="338" customWidth="1"/>
    <col min="16138" max="16138" width="5" style="338" customWidth="1"/>
    <col min="16139" max="16384" width="11.42578125" style="338"/>
  </cols>
  <sheetData>
    <row r="1" spans="1:16" x14ac:dyDescent="0.2">
      <c r="A1" s="336"/>
      <c r="B1" s="336"/>
      <c r="C1" s="336"/>
      <c r="D1" s="336"/>
      <c r="E1" s="336"/>
      <c r="F1" s="336"/>
      <c r="G1" s="336"/>
      <c r="H1" s="336"/>
      <c r="I1" s="336"/>
      <c r="J1" s="336"/>
      <c r="K1" s="337"/>
      <c r="L1" s="337"/>
      <c r="M1" s="337"/>
      <c r="N1" s="337"/>
      <c r="O1" s="337"/>
      <c r="P1" s="337"/>
    </row>
    <row r="2" spans="1:16" x14ac:dyDescent="0.2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7"/>
      <c r="L2" s="337"/>
      <c r="M2" s="337"/>
      <c r="N2" s="337"/>
      <c r="O2" s="337"/>
      <c r="P2" s="337"/>
    </row>
    <row r="3" spans="1:16" x14ac:dyDescent="0.2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37"/>
      <c r="L3" s="337"/>
      <c r="M3" s="337"/>
      <c r="N3" s="337"/>
      <c r="O3" s="337"/>
      <c r="P3" s="337"/>
    </row>
    <row r="4" spans="1:16" x14ac:dyDescent="0.2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7"/>
      <c r="L4" s="337"/>
      <c r="M4" s="337"/>
      <c r="N4" s="337"/>
      <c r="O4" s="337"/>
      <c r="P4" s="337"/>
    </row>
    <row r="5" spans="1:16" x14ac:dyDescent="0.2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7"/>
      <c r="L5" s="337"/>
      <c r="M5" s="337"/>
      <c r="N5" s="337"/>
      <c r="O5" s="337"/>
      <c r="P5" s="337"/>
    </row>
    <row r="6" spans="1:16" x14ac:dyDescent="0.2">
      <c r="A6" s="336"/>
      <c r="B6" s="336"/>
      <c r="C6" s="336"/>
      <c r="D6" s="336"/>
      <c r="E6" s="336"/>
      <c r="F6" s="336"/>
      <c r="G6" s="336"/>
      <c r="H6" s="336"/>
      <c r="I6" s="336"/>
      <c r="J6" s="336"/>
      <c r="K6" s="337"/>
      <c r="L6" s="337"/>
      <c r="M6" s="337"/>
      <c r="N6" s="337"/>
      <c r="O6" s="337"/>
      <c r="P6" s="337"/>
    </row>
    <row r="7" spans="1:16" x14ac:dyDescent="0.2">
      <c r="A7" s="336"/>
      <c r="B7" s="336"/>
      <c r="C7" s="336"/>
      <c r="D7" s="336"/>
      <c r="E7" s="336"/>
      <c r="F7" s="336"/>
      <c r="G7" s="336"/>
      <c r="H7" s="336"/>
      <c r="I7" s="336"/>
      <c r="J7" s="336"/>
      <c r="K7" s="337"/>
      <c r="L7" s="337"/>
      <c r="M7" s="337"/>
      <c r="N7" s="337"/>
      <c r="O7" s="337"/>
      <c r="P7" s="337"/>
    </row>
    <row r="8" spans="1:16" x14ac:dyDescent="0.2">
      <c r="A8" s="336"/>
      <c r="B8" s="336"/>
      <c r="C8" s="336"/>
      <c r="D8" s="336"/>
      <c r="E8" s="336"/>
      <c r="F8" s="336"/>
      <c r="G8" s="336"/>
      <c r="H8" s="336"/>
      <c r="I8" s="336"/>
      <c r="J8" s="336"/>
      <c r="K8" s="337"/>
      <c r="L8" s="337"/>
      <c r="M8" s="337"/>
      <c r="N8" s="337"/>
      <c r="O8" s="337"/>
      <c r="P8" s="337"/>
    </row>
    <row r="9" spans="1:16" s="342" customFormat="1" ht="25.5" x14ac:dyDescent="0.25">
      <c r="A9" s="339"/>
      <c r="B9" s="340" t="s">
        <v>510</v>
      </c>
      <c r="C9" s="339"/>
      <c r="D9" s="339"/>
      <c r="E9" s="339"/>
      <c r="F9" s="339"/>
      <c r="G9" s="339"/>
      <c r="H9" s="339"/>
      <c r="I9" s="339"/>
      <c r="J9" s="339"/>
      <c r="K9" s="341"/>
      <c r="L9" s="341"/>
      <c r="M9" s="341"/>
      <c r="N9" s="341"/>
      <c r="O9" s="341"/>
      <c r="P9" s="341"/>
    </row>
    <row r="10" spans="1:16" s="342" customFormat="1" x14ac:dyDescent="0.25">
      <c r="A10" s="339"/>
      <c r="B10" s="340"/>
      <c r="C10" s="339"/>
      <c r="D10" s="339"/>
      <c r="E10" s="339"/>
      <c r="F10" s="339"/>
      <c r="G10" s="339"/>
      <c r="H10" s="339"/>
      <c r="I10" s="339"/>
      <c r="J10" s="339"/>
      <c r="K10" s="341"/>
      <c r="L10" s="341"/>
      <c r="M10" s="341"/>
      <c r="N10" s="341"/>
      <c r="O10" s="341"/>
      <c r="P10" s="341"/>
    </row>
    <row r="11" spans="1:16" s="342" customFormat="1" x14ac:dyDescent="0.2">
      <c r="A11" s="348"/>
      <c r="B11" s="340" t="s">
        <v>465</v>
      </c>
      <c r="C11" s="339"/>
      <c r="D11" s="339"/>
      <c r="E11" s="339"/>
      <c r="F11" s="339"/>
      <c r="G11" s="339"/>
      <c r="H11" s="339"/>
      <c r="I11" s="339"/>
      <c r="J11" s="339"/>
      <c r="K11" s="341"/>
      <c r="L11" s="341"/>
      <c r="M11" s="341"/>
      <c r="N11" s="341"/>
      <c r="O11" s="341"/>
      <c r="P11" s="341"/>
    </row>
    <row r="12" spans="1:16" s="342" customFormat="1" x14ac:dyDescent="0.25">
      <c r="A12" s="339"/>
      <c r="B12" s="358" t="s">
        <v>538</v>
      </c>
      <c r="C12" s="339"/>
      <c r="D12" s="339"/>
      <c r="E12" s="339"/>
      <c r="F12" s="339"/>
      <c r="G12" s="339"/>
      <c r="H12" s="339"/>
      <c r="I12" s="339"/>
      <c r="J12" s="339"/>
      <c r="K12" s="341"/>
      <c r="L12" s="341"/>
      <c r="M12" s="341"/>
      <c r="N12" s="341"/>
      <c r="O12" s="341"/>
      <c r="P12" s="341"/>
    </row>
    <row r="13" spans="1:16" s="342" customFormat="1" x14ac:dyDescent="0.25">
      <c r="A13" s="339"/>
      <c r="B13" s="358"/>
      <c r="C13" s="339"/>
      <c r="D13" s="339"/>
      <c r="E13" s="339"/>
      <c r="F13" s="339"/>
      <c r="G13" s="339"/>
      <c r="H13" s="339"/>
      <c r="I13" s="339"/>
      <c r="J13" s="339"/>
      <c r="K13" s="341"/>
      <c r="L13" s="341"/>
      <c r="M13" s="341"/>
      <c r="N13" s="341"/>
      <c r="O13" s="341"/>
      <c r="P13" s="341"/>
    </row>
    <row r="14" spans="1:16" s="342" customFormat="1" ht="25.5" x14ac:dyDescent="0.25">
      <c r="A14" s="339"/>
      <c r="B14" s="340" t="s">
        <v>445</v>
      </c>
      <c r="C14" s="339"/>
      <c r="D14" s="339"/>
      <c r="E14" s="339"/>
      <c r="F14" s="339"/>
      <c r="G14" s="339"/>
      <c r="H14" s="339"/>
      <c r="I14" s="339"/>
      <c r="J14" s="339"/>
      <c r="K14" s="341"/>
      <c r="L14" s="341"/>
      <c r="M14" s="341"/>
      <c r="N14" s="341"/>
      <c r="O14" s="341"/>
      <c r="P14" s="341"/>
    </row>
    <row r="15" spans="1:16" s="342" customFormat="1" x14ac:dyDescent="0.25">
      <c r="A15" s="339"/>
      <c r="B15" s="343"/>
      <c r="C15" s="339"/>
      <c r="D15" s="339"/>
      <c r="E15" s="339"/>
      <c r="F15" s="339"/>
      <c r="G15" s="339"/>
      <c r="H15" s="339"/>
      <c r="I15" s="339"/>
      <c r="J15" s="339"/>
      <c r="K15" s="341"/>
      <c r="L15" s="341"/>
      <c r="M15" s="341"/>
      <c r="N15" s="341"/>
      <c r="O15" s="341"/>
      <c r="P15" s="341"/>
    </row>
    <row r="16" spans="1:16" s="342" customFormat="1" x14ac:dyDescent="0.25">
      <c r="A16" s="339"/>
      <c r="B16" s="347" t="s">
        <v>446</v>
      </c>
      <c r="C16" s="339"/>
      <c r="D16" s="339"/>
      <c r="E16" s="339"/>
      <c r="F16" s="339"/>
      <c r="G16" s="339"/>
      <c r="H16" s="339"/>
      <c r="I16" s="339"/>
      <c r="J16" s="339"/>
      <c r="K16" s="341"/>
      <c r="L16" s="341"/>
      <c r="M16" s="341"/>
      <c r="N16" s="341"/>
      <c r="O16" s="341"/>
      <c r="P16" s="341"/>
    </row>
    <row r="17" spans="1:16" s="342" customFormat="1" x14ac:dyDescent="0.25">
      <c r="A17" s="339"/>
      <c r="B17" s="343"/>
      <c r="C17" s="339"/>
      <c r="D17" s="339"/>
      <c r="E17" s="339"/>
      <c r="F17" s="339"/>
      <c r="G17" s="339"/>
      <c r="H17" s="339"/>
      <c r="I17" s="339"/>
      <c r="J17" s="339"/>
      <c r="K17" s="341"/>
      <c r="L17" s="341"/>
      <c r="M17" s="341"/>
      <c r="N17" s="341"/>
      <c r="O17" s="341"/>
      <c r="P17" s="341"/>
    </row>
    <row r="18" spans="1:16" s="342" customFormat="1" ht="25.5" x14ac:dyDescent="0.25">
      <c r="A18" s="339"/>
      <c r="B18" s="340" t="s">
        <v>447</v>
      </c>
      <c r="C18" s="339"/>
      <c r="D18" s="339"/>
      <c r="E18" s="339"/>
      <c r="F18" s="339"/>
      <c r="G18" s="339"/>
      <c r="H18" s="339"/>
      <c r="I18" s="339"/>
      <c r="J18" s="339"/>
      <c r="K18" s="341"/>
      <c r="L18" s="341"/>
      <c r="M18" s="341"/>
      <c r="N18" s="341"/>
      <c r="O18" s="341"/>
      <c r="P18" s="341"/>
    </row>
    <row r="19" spans="1:16" s="342" customFormat="1" x14ac:dyDescent="0.25">
      <c r="A19" s="339"/>
      <c r="B19" s="344"/>
      <c r="C19" s="339"/>
      <c r="D19" s="339"/>
      <c r="E19" s="339"/>
      <c r="F19" s="339"/>
      <c r="G19" s="339"/>
      <c r="H19" s="339"/>
      <c r="I19" s="339"/>
      <c r="J19" s="339"/>
      <c r="K19" s="341"/>
      <c r="L19" s="341"/>
      <c r="M19" s="341"/>
      <c r="N19" s="341"/>
      <c r="O19" s="341"/>
      <c r="P19" s="341"/>
    </row>
    <row r="20" spans="1:16" s="342" customFormat="1" x14ac:dyDescent="0.25">
      <c r="A20" s="339"/>
      <c r="B20" s="340" t="s">
        <v>448</v>
      </c>
      <c r="C20" s="339"/>
      <c r="D20" s="339"/>
      <c r="E20" s="339"/>
      <c r="F20" s="339"/>
      <c r="G20" s="339"/>
      <c r="H20" s="339"/>
      <c r="I20" s="339"/>
      <c r="J20" s="339"/>
      <c r="K20" s="341"/>
      <c r="L20" s="341"/>
      <c r="M20" s="341"/>
      <c r="N20" s="341"/>
      <c r="O20" s="341"/>
      <c r="P20" s="341"/>
    </row>
    <row r="21" spans="1:16" s="342" customFormat="1" x14ac:dyDescent="0.25">
      <c r="A21" s="339"/>
      <c r="B21" s="340" t="s">
        <v>443</v>
      </c>
      <c r="C21" s="339"/>
      <c r="D21" s="339"/>
      <c r="E21" s="339"/>
      <c r="F21" s="339"/>
      <c r="G21" s="339"/>
      <c r="H21" s="339"/>
      <c r="I21" s="339"/>
      <c r="J21" s="339"/>
      <c r="K21" s="341"/>
      <c r="L21" s="341"/>
      <c r="M21" s="341"/>
      <c r="N21" s="341"/>
      <c r="O21" s="341"/>
      <c r="P21" s="341"/>
    </row>
    <row r="22" spans="1:16" s="342" customFormat="1" x14ac:dyDescent="0.25">
      <c r="A22" s="339"/>
      <c r="B22" s="344"/>
      <c r="C22" s="339"/>
      <c r="D22" s="339"/>
      <c r="E22" s="339"/>
      <c r="F22" s="339"/>
      <c r="G22" s="339"/>
      <c r="H22" s="339"/>
      <c r="I22" s="339"/>
      <c r="J22" s="339"/>
      <c r="K22" s="341"/>
      <c r="L22" s="341"/>
      <c r="M22" s="341"/>
      <c r="N22" s="341"/>
      <c r="O22" s="341"/>
      <c r="P22" s="341"/>
    </row>
    <row r="23" spans="1:16" s="342" customFormat="1" ht="25.5" x14ac:dyDescent="0.25">
      <c r="A23" s="339"/>
      <c r="B23" s="340" t="s">
        <v>449</v>
      </c>
      <c r="C23" s="339"/>
      <c r="D23" s="339"/>
      <c r="E23" s="339"/>
      <c r="F23" s="339"/>
      <c r="G23" s="339"/>
      <c r="H23" s="339"/>
      <c r="I23" s="339"/>
      <c r="J23" s="339"/>
      <c r="K23" s="341"/>
      <c r="L23" s="341"/>
      <c r="M23" s="341"/>
      <c r="N23" s="341"/>
      <c r="O23" s="341"/>
      <c r="P23" s="341"/>
    </row>
    <row r="24" spans="1:16" s="342" customFormat="1" x14ac:dyDescent="0.25">
      <c r="A24" s="339"/>
      <c r="B24" s="343"/>
      <c r="C24" s="339"/>
      <c r="D24" s="339"/>
      <c r="E24" s="339"/>
      <c r="F24" s="339"/>
      <c r="G24" s="339"/>
      <c r="H24" s="339"/>
      <c r="I24" s="339"/>
      <c r="J24" s="339"/>
      <c r="K24" s="341"/>
      <c r="L24" s="341"/>
      <c r="M24" s="341"/>
      <c r="N24" s="341"/>
      <c r="O24" s="341"/>
      <c r="P24" s="341"/>
    </row>
    <row r="25" spans="1:16" s="342" customFormat="1" ht="25.5" x14ac:dyDescent="0.25">
      <c r="A25" s="339"/>
      <c r="B25" s="340" t="s">
        <v>450</v>
      </c>
      <c r="C25" s="339"/>
      <c r="D25" s="339"/>
      <c r="E25" s="339"/>
      <c r="F25" s="339"/>
      <c r="G25" s="339"/>
      <c r="H25" s="339"/>
      <c r="I25" s="339"/>
      <c r="J25" s="339"/>
      <c r="K25" s="341"/>
      <c r="L25" s="341"/>
      <c r="M25" s="341"/>
      <c r="N25" s="341"/>
      <c r="O25" s="341"/>
      <c r="P25" s="341"/>
    </row>
    <row r="26" spans="1:16" s="342" customFormat="1" x14ac:dyDescent="0.25">
      <c r="A26" s="339"/>
      <c r="B26" s="344"/>
      <c r="C26" s="339"/>
      <c r="D26" s="339"/>
      <c r="E26" s="339"/>
      <c r="F26" s="339"/>
      <c r="G26" s="339"/>
      <c r="H26" s="339"/>
      <c r="I26" s="339"/>
      <c r="J26" s="339"/>
      <c r="K26" s="341"/>
      <c r="L26" s="341"/>
      <c r="M26" s="341"/>
      <c r="N26" s="341"/>
      <c r="O26" s="341"/>
      <c r="P26" s="341"/>
    </row>
    <row r="27" spans="1:16" s="342" customFormat="1" ht="25.5" x14ac:dyDescent="0.25">
      <c r="A27" s="339"/>
      <c r="B27" s="340" t="s">
        <v>451</v>
      </c>
      <c r="C27" s="339"/>
      <c r="D27" s="339"/>
      <c r="E27" s="339"/>
      <c r="F27" s="339"/>
      <c r="G27" s="339"/>
      <c r="H27" s="339"/>
      <c r="I27" s="339"/>
      <c r="J27" s="339"/>
      <c r="K27" s="341"/>
      <c r="L27" s="341"/>
      <c r="M27" s="341"/>
      <c r="N27" s="341"/>
      <c r="O27" s="341"/>
      <c r="P27" s="341"/>
    </row>
    <row r="28" spans="1:16" s="342" customFormat="1" x14ac:dyDescent="0.25">
      <c r="A28" s="339"/>
      <c r="B28" s="344"/>
      <c r="C28" s="339"/>
      <c r="D28" s="339"/>
      <c r="E28" s="339"/>
      <c r="F28" s="339"/>
      <c r="G28" s="339"/>
      <c r="H28" s="339"/>
      <c r="I28" s="339"/>
      <c r="J28" s="339"/>
      <c r="K28" s="341"/>
      <c r="L28" s="341"/>
      <c r="M28" s="341"/>
      <c r="N28" s="341"/>
      <c r="O28" s="341"/>
      <c r="P28" s="341"/>
    </row>
    <row r="29" spans="1:16" s="342" customFormat="1" ht="25.5" x14ac:dyDescent="0.25">
      <c r="A29" s="339"/>
      <c r="B29" s="340" t="s">
        <v>639</v>
      </c>
      <c r="C29" s="339"/>
      <c r="D29" s="339"/>
      <c r="E29" s="339"/>
      <c r="F29" s="339"/>
      <c r="G29" s="339"/>
      <c r="H29" s="339"/>
      <c r="I29" s="339"/>
      <c r="J29" s="339"/>
      <c r="K29" s="341"/>
      <c r="L29" s="341"/>
      <c r="M29" s="341"/>
      <c r="N29" s="341"/>
      <c r="O29" s="341"/>
      <c r="P29" s="341"/>
    </row>
    <row r="30" spans="1:16" s="342" customFormat="1" x14ac:dyDescent="0.25">
      <c r="A30" s="339"/>
      <c r="B30" s="344"/>
      <c r="C30" s="339"/>
      <c r="D30" s="339"/>
      <c r="E30" s="339"/>
      <c r="F30" s="339"/>
      <c r="G30" s="339"/>
      <c r="H30" s="339"/>
      <c r="I30" s="339"/>
      <c r="J30" s="339"/>
      <c r="K30" s="341"/>
      <c r="L30" s="341"/>
      <c r="M30" s="341"/>
      <c r="N30" s="341"/>
      <c r="O30" s="341"/>
      <c r="P30" s="341"/>
    </row>
    <row r="31" spans="1:16" s="342" customFormat="1" ht="25.5" x14ac:dyDescent="0.25">
      <c r="A31" s="339"/>
      <c r="B31" s="340" t="s">
        <v>452</v>
      </c>
      <c r="C31" s="339"/>
      <c r="D31" s="339"/>
      <c r="E31" s="339"/>
      <c r="F31" s="339"/>
      <c r="G31" s="339"/>
      <c r="H31" s="339"/>
      <c r="I31" s="339"/>
      <c r="J31" s="339"/>
      <c r="K31" s="341"/>
      <c r="L31" s="341"/>
      <c r="M31" s="341"/>
      <c r="N31" s="341"/>
      <c r="O31" s="341"/>
      <c r="P31" s="341"/>
    </row>
    <row r="32" spans="1:16" x14ac:dyDescent="0.2">
      <c r="A32" s="336"/>
      <c r="B32" s="336"/>
      <c r="C32" s="336"/>
      <c r="D32" s="336"/>
      <c r="E32" s="336"/>
      <c r="F32" s="336"/>
      <c r="G32" s="336"/>
      <c r="H32" s="336"/>
      <c r="I32" s="336"/>
      <c r="J32" s="336"/>
      <c r="K32" s="337"/>
      <c r="L32" s="337"/>
      <c r="M32" s="337"/>
      <c r="N32" s="337"/>
      <c r="O32" s="337"/>
      <c r="P32" s="337"/>
    </row>
    <row r="33" spans="1:16" x14ac:dyDescent="0.2">
      <c r="A33" s="336"/>
      <c r="B33" s="336"/>
      <c r="C33" s="336"/>
      <c r="D33" s="336"/>
      <c r="E33" s="336"/>
      <c r="F33" s="336"/>
      <c r="G33" s="336"/>
      <c r="H33" s="336"/>
      <c r="I33" s="336"/>
      <c r="J33" s="336"/>
      <c r="K33" s="337"/>
      <c r="L33" s="337"/>
      <c r="M33" s="337"/>
      <c r="N33" s="337"/>
      <c r="O33" s="337"/>
      <c r="P33" s="337"/>
    </row>
    <row r="34" spans="1:16" x14ac:dyDescent="0.2">
      <c r="A34" s="336"/>
      <c r="B34" s="336"/>
      <c r="C34" s="345"/>
      <c r="D34" s="336"/>
      <c r="E34" s="336"/>
      <c r="F34" s="336"/>
      <c r="G34" s="336"/>
      <c r="H34" s="336"/>
      <c r="I34" s="336"/>
      <c r="J34" s="336"/>
      <c r="K34" s="337"/>
      <c r="L34" s="337"/>
      <c r="M34" s="337"/>
      <c r="N34" s="337"/>
      <c r="O34" s="337"/>
      <c r="P34" s="337"/>
    </row>
    <row r="35" spans="1:16" x14ac:dyDescent="0.2">
      <c r="A35" s="336"/>
      <c r="B35" s="336"/>
      <c r="C35" s="345" t="s">
        <v>444</v>
      </c>
      <c r="D35" s="336"/>
      <c r="E35" s="336"/>
      <c r="F35" s="336"/>
      <c r="G35" s="336"/>
      <c r="H35" s="336"/>
      <c r="I35" s="336"/>
      <c r="J35" s="336"/>
      <c r="K35" s="337"/>
      <c r="L35" s="337"/>
      <c r="M35" s="337"/>
      <c r="N35" s="337"/>
      <c r="O35" s="337"/>
      <c r="P35" s="337"/>
    </row>
    <row r="36" spans="1:16" x14ac:dyDescent="0.2">
      <c r="A36" s="336"/>
      <c r="B36" s="336"/>
      <c r="C36" s="346" t="s">
        <v>660</v>
      </c>
      <c r="D36" s="336"/>
      <c r="E36" s="336"/>
      <c r="F36" s="336"/>
      <c r="G36" s="336"/>
      <c r="H36" s="336"/>
      <c r="I36" s="336"/>
      <c r="J36" s="336"/>
      <c r="K36" s="337"/>
      <c r="L36" s="337"/>
      <c r="M36" s="337"/>
      <c r="N36" s="337"/>
      <c r="O36" s="337"/>
      <c r="P36" s="337"/>
    </row>
    <row r="37" spans="1:16" x14ac:dyDescent="0.2">
      <c r="A37" s="336"/>
      <c r="B37" s="336"/>
      <c r="C37" s="336"/>
      <c r="D37" s="336"/>
      <c r="E37" s="336"/>
      <c r="F37" s="336"/>
      <c r="G37" s="336"/>
      <c r="H37" s="336"/>
      <c r="I37" s="336"/>
      <c r="J37" s="336"/>
      <c r="K37" s="337"/>
      <c r="L37" s="337"/>
      <c r="M37" s="337"/>
      <c r="N37" s="337"/>
      <c r="O37" s="337"/>
      <c r="P37" s="337"/>
    </row>
    <row r="38" spans="1:16" x14ac:dyDescent="0.2">
      <c r="A38" s="336"/>
      <c r="B38" s="336"/>
      <c r="C38" s="336"/>
      <c r="D38" s="336"/>
      <c r="E38" s="336"/>
      <c r="F38" s="336"/>
      <c r="G38" s="336"/>
      <c r="H38" s="336"/>
      <c r="I38" s="336"/>
      <c r="J38" s="336"/>
      <c r="K38" s="337"/>
      <c r="L38" s="337"/>
      <c r="M38" s="337"/>
      <c r="N38" s="337"/>
      <c r="O38" s="337"/>
      <c r="P38" s="337"/>
    </row>
    <row r="39" spans="1:16" x14ac:dyDescent="0.2">
      <c r="A39" s="337"/>
      <c r="B39" s="337"/>
      <c r="C39" s="336"/>
      <c r="D39" s="337"/>
      <c r="E39" s="337"/>
      <c r="F39" s="337"/>
      <c r="G39" s="337"/>
      <c r="H39" s="337"/>
      <c r="I39" s="337"/>
      <c r="J39" s="336"/>
      <c r="K39" s="337"/>
      <c r="L39" s="337"/>
      <c r="M39" s="337"/>
      <c r="N39" s="337"/>
      <c r="O39" s="337"/>
      <c r="P39" s="337"/>
    </row>
    <row r="40" spans="1:16" x14ac:dyDescent="0.2">
      <c r="A40" s="337"/>
      <c r="B40" s="337"/>
      <c r="C40" s="337"/>
      <c r="D40" s="337"/>
      <c r="E40" s="337"/>
      <c r="F40" s="337"/>
      <c r="G40" s="337"/>
      <c r="H40" s="337"/>
      <c r="I40" s="337"/>
      <c r="J40" s="336"/>
      <c r="K40" s="337"/>
      <c r="L40" s="337"/>
      <c r="M40" s="337"/>
      <c r="N40" s="337"/>
      <c r="O40" s="337"/>
      <c r="P40" s="337"/>
    </row>
    <row r="41" spans="1:16" x14ac:dyDescent="0.2">
      <c r="A41" s="337"/>
      <c r="B41" s="337"/>
      <c r="C41" s="337"/>
      <c r="D41" s="337"/>
      <c r="E41" s="337"/>
      <c r="F41" s="337"/>
      <c r="G41" s="337"/>
      <c r="H41" s="337"/>
      <c r="I41" s="337"/>
      <c r="J41" s="336"/>
      <c r="K41" s="337"/>
      <c r="L41" s="337"/>
      <c r="M41" s="337"/>
      <c r="N41" s="337"/>
      <c r="O41" s="337"/>
      <c r="P41" s="337"/>
    </row>
    <row r="42" spans="1:16" x14ac:dyDescent="0.2">
      <c r="A42" s="337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</row>
    <row r="43" spans="1:16" x14ac:dyDescent="0.2">
      <c r="A43" s="337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</row>
    <row r="44" spans="1:16" x14ac:dyDescent="0.2">
      <c r="A44" s="337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</row>
    <row r="45" spans="1:16" x14ac:dyDescent="0.2">
      <c r="A45" s="337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</row>
    <row r="46" spans="1:16" x14ac:dyDescent="0.2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</row>
    <row r="47" spans="1:16" x14ac:dyDescent="0.2">
      <c r="A47" s="337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</row>
    <row r="48" spans="1:16" x14ac:dyDescent="0.2">
      <c r="A48" s="337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</row>
    <row r="49" spans="1:16" x14ac:dyDescent="0.2">
      <c r="A49" s="337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</row>
    <row r="50" spans="1:16" x14ac:dyDescent="0.2">
      <c r="A50" s="337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</row>
    <row r="51" spans="1:16" x14ac:dyDescent="0.2">
      <c r="A51" s="337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/>
      <c r="O51" s="337"/>
      <c r="P51" s="337"/>
    </row>
    <row r="52" spans="1:16" x14ac:dyDescent="0.2">
      <c r="A52" s="337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/>
      <c r="O52" s="337"/>
      <c r="P52" s="337"/>
    </row>
    <row r="53" spans="1:16" x14ac:dyDescent="0.2">
      <c r="A53" s="337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</row>
    <row r="54" spans="1:16" x14ac:dyDescent="0.2">
      <c r="A54" s="337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/>
      <c r="O54" s="337"/>
      <c r="P54" s="337"/>
    </row>
    <row r="55" spans="1:16" x14ac:dyDescent="0.2">
      <c r="A55" s="337"/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/>
      <c r="O55" s="337"/>
      <c r="P55" s="337"/>
    </row>
    <row r="56" spans="1:16" x14ac:dyDescent="0.2">
      <c r="A56" s="337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</row>
    <row r="57" spans="1:16" x14ac:dyDescent="0.2">
      <c r="A57" s="337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/>
      <c r="O57" s="337"/>
      <c r="P57" s="337"/>
    </row>
    <row r="58" spans="1:16" x14ac:dyDescent="0.2">
      <c r="A58" s="337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/>
      <c r="O58" s="337"/>
      <c r="P58" s="337"/>
    </row>
    <row r="59" spans="1:16" x14ac:dyDescent="0.2">
      <c r="A59" s="337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/>
      <c r="O59" s="337"/>
      <c r="P59" s="337"/>
    </row>
    <row r="60" spans="1:16" x14ac:dyDescent="0.2">
      <c r="A60" s="337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</row>
    <row r="61" spans="1:16" x14ac:dyDescent="0.2">
      <c r="A61" s="337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/>
      <c r="O61" s="337"/>
      <c r="P61" s="337"/>
    </row>
    <row r="62" spans="1:16" x14ac:dyDescent="0.2">
      <c r="A62" s="337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</row>
    <row r="63" spans="1:16" x14ac:dyDescent="0.2">
      <c r="A63" s="337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/>
      <c r="O63" s="337"/>
      <c r="P63" s="337"/>
    </row>
    <row r="64" spans="1:16" x14ac:dyDescent="0.2">
      <c r="A64" s="337"/>
      <c r="B64" s="337"/>
      <c r="C64" s="337"/>
      <c r="D64" s="337"/>
      <c r="E64" s="337"/>
      <c r="F64" s="337"/>
      <c r="G64" s="337"/>
      <c r="H64" s="337"/>
      <c r="I64" s="337"/>
      <c r="J64" s="337"/>
      <c r="K64" s="337"/>
      <c r="L64" s="337"/>
      <c r="M64" s="337"/>
      <c r="N64" s="337"/>
      <c r="O64" s="337"/>
      <c r="P64" s="337"/>
    </row>
    <row r="65" spans="1:16" x14ac:dyDescent="0.2">
      <c r="A65" s="337"/>
      <c r="B65" s="337"/>
      <c r="C65" s="337"/>
      <c r="D65" s="337"/>
      <c r="E65" s="337"/>
      <c r="F65" s="337"/>
      <c r="G65" s="337"/>
      <c r="H65" s="337"/>
      <c r="I65" s="337"/>
      <c r="J65" s="337"/>
      <c r="K65" s="337"/>
      <c r="L65" s="337"/>
      <c r="M65" s="337"/>
      <c r="N65" s="337"/>
      <c r="O65" s="337"/>
      <c r="P65" s="337"/>
    </row>
    <row r="66" spans="1:16" x14ac:dyDescent="0.2">
      <c r="A66" s="337"/>
      <c r="B66" s="337"/>
      <c r="C66" s="337"/>
      <c r="D66" s="337"/>
      <c r="E66" s="337"/>
      <c r="F66" s="337"/>
      <c r="G66" s="337"/>
      <c r="H66" s="337"/>
      <c r="I66" s="337"/>
      <c r="J66" s="337"/>
      <c r="K66" s="337"/>
      <c r="L66" s="337"/>
      <c r="M66" s="337"/>
      <c r="N66" s="337"/>
      <c r="O66" s="337"/>
      <c r="P66" s="337"/>
    </row>
    <row r="67" spans="1:16" x14ac:dyDescent="0.2">
      <c r="A67" s="337"/>
      <c r="B67" s="337"/>
      <c r="C67" s="337"/>
      <c r="D67" s="337"/>
      <c r="E67" s="337"/>
      <c r="F67" s="337"/>
      <c r="G67" s="337"/>
      <c r="H67" s="337"/>
      <c r="I67" s="337"/>
      <c r="J67" s="337"/>
      <c r="K67" s="337"/>
      <c r="L67" s="337"/>
      <c r="M67" s="337"/>
      <c r="N67" s="337"/>
      <c r="O67" s="337"/>
      <c r="P67" s="337"/>
    </row>
    <row r="68" spans="1:16" x14ac:dyDescent="0.2">
      <c r="A68" s="337"/>
      <c r="B68" s="337"/>
      <c r="C68" s="337"/>
      <c r="D68" s="337"/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7"/>
      <c r="P68" s="337"/>
    </row>
    <row r="69" spans="1:16" x14ac:dyDescent="0.2">
      <c r="A69" s="337"/>
      <c r="B69" s="337"/>
      <c r="C69" s="337"/>
      <c r="D69" s="337"/>
      <c r="E69" s="337"/>
      <c r="F69" s="337"/>
      <c r="G69" s="337"/>
      <c r="H69" s="337"/>
      <c r="I69" s="337"/>
      <c r="J69" s="337"/>
      <c r="K69" s="337"/>
      <c r="L69" s="337"/>
      <c r="M69" s="337"/>
      <c r="N69" s="337"/>
      <c r="O69" s="337"/>
      <c r="P69" s="337"/>
    </row>
    <row r="70" spans="1:16" x14ac:dyDescent="0.2">
      <c r="A70" s="337"/>
      <c r="B70" s="337"/>
      <c r="C70" s="337"/>
      <c r="D70" s="337"/>
      <c r="E70" s="337"/>
      <c r="F70" s="337"/>
      <c r="G70" s="337"/>
      <c r="H70" s="337"/>
      <c r="I70" s="337"/>
      <c r="J70" s="337"/>
      <c r="K70" s="337"/>
      <c r="L70" s="337"/>
      <c r="M70" s="337"/>
      <c r="N70" s="337"/>
      <c r="O70" s="337"/>
      <c r="P70" s="337"/>
    </row>
    <row r="71" spans="1:16" x14ac:dyDescent="0.2">
      <c r="A71" s="337"/>
      <c r="B71" s="337"/>
      <c r="C71" s="337"/>
      <c r="D71" s="337"/>
      <c r="E71" s="337"/>
      <c r="F71" s="337"/>
      <c r="G71" s="337"/>
      <c r="H71" s="337"/>
      <c r="I71" s="337"/>
      <c r="J71" s="337"/>
      <c r="K71" s="337"/>
      <c r="L71" s="337"/>
      <c r="M71" s="337"/>
      <c r="N71" s="337"/>
      <c r="O71" s="337"/>
      <c r="P71" s="337"/>
    </row>
    <row r="72" spans="1:16" x14ac:dyDescent="0.2">
      <c r="A72" s="337"/>
      <c r="B72" s="337"/>
      <c r="C72" s="337"/>
      <c r="D72" s="337"/>
      <c r="E72" s="337"/>
      <c r="F72" s="337"/>
      <c r="G72" s="337"/>
      <c r="H72" s="337"/>
      <c r="I72" s="337"/>
      <c r="J72" s="337"/>
      <c r="K72" s="337"/>
      <c r="L72" s="337"/>
      <c r="M72" s="337"/>
      <c r="N72" s="337"/>
      <c r="O72" s="337"/>
      <c r="P72" s="337"/>
    </row>
    <row r="73" spans="1:16" x14ac:dyDescent="0.2">
      <c r="A73" s="337"/>
      <c r="B73" s="337"/>
      <c r="C73" s="337"/>
      <c r="D73" s="337"/>
      <c r="E73" s="337"/>
      <c r="F73" s="337"/>
      <c r="G73" s="337"/>
      <c r="H73" s="337"/>
      <c r="I73" s="337"/>
      <c r="J73" s="337"/>
      <c r="K73" s="337"/>
      <c r="L73" s="337"/>
      <c r="M73" s="337"/>
      <c r="N73" s="337"/>
      <c r="O73" s="337"/>
      <c r="P73" s="337"/>
    </row>
    <row r="74" spans="1:16" x14ac:dyDescent="0.2">
      <c r="A74" s="337"/>
      <c r="B74" s="337"/>
      <c r="C74" s="337"/>
      <c r="D74" s="337"/>
      <c r="E74" s="33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P74" s="337"/>
    </row>
    <row r="75" spans="1:16" x14ac:dyDescent="0.2">
      <c r="A75" s="337"/>
      <c r="B75" s="337"/>
      <c r="C75" s="337"/>
      <c r="D75" s="337"/>
      <c r="E75" s="337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37"/>
    </row>
    <row r="76" spans="1:16" x14ac:dyDescent="0.2">
      <c r="A76" s="337"/>
      <c r="B76" s="337"/>
      <c r="C76" s="337"/>
      <c r="D76" s="337"/>
      <c r="E76" s="337"/>
      <c r="F76" s="337"/>
      <c r="G76" s="337"/>
      <c r="H76" s="337"/>
      <c r="I76" s="337"/>
      <c r="J76" s="337"/>
      <c r="K76" s="337"/>
      <c r="L76" s="337"/>
      <c r="M76" s="337"/>
      <c r="N76" s="337"/>
      <c r="O76" s="337"/>
      <c r="P76" s="337"/>
    </row>
    <row r="77" spans="1:16" x14ac:dyDescent="0.2">
      <c r="A77" s="337"/>
      <c r="B77" s="337"/>
      <c r="C77" s="337"/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</row>
    <row r="78" spans="1:16" x14ac:dyDescent="0.2">
      <c r="A78" s="337"/>
      <c r="B78" s="337"/>
      <c r="C78" s="337"/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</row>
    <row r="79" spans="1:16" x14ac:dyDescent="0.2">
      <c r="A79" s="337"/>
      <c r="B79" s="337"/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</row>
    <row r="80" spans="1:16" x14ac:dyDescent="0.2">
      <c r="A80" s="337"/>
      <c r="B80" s="337"/>
      <c r="C80" s="337"/>
      <c r="D80" s="337"/>
      <c r="E80" s="337"/>
      <c r="F80" s="337"/>
      <c r="G80" s="337"/>
      <c r="H80" s="337"/>
      <c r="I80" s="337"/>
      <c r="J80" s="337"/>
      <c r="K80" s="337"/>
      <c r="L80" s="337"/>
      <c r="M80" s="337"/>
      <c r="N80" s="337"/>
      <c r="O80" s="337"/>
      <c r="P80" s="337"/>
    </row>
    <row r="81" spans="1:16" x14ac:dyDescent="0.2">
      <c r="A81" s="337"/>
      <c r="B81" s="337"/>
      <c r="C81" s="337"/>
      <c r="D81" s="337"/>
      <c r="E81" s="337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</row>
    <row r="82" spans="1:16" x14ac:dyDescent="0.2">
      <c r="A82" s="337"/>
      <c r="B82" s="337"/>
      <c r="C82" s="337"/>
      <c r="D82" s="337"/>
      <c r="E82" s="33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37"/>
    </row>
    <row r="83" spans="1:16" x14ac:dyDescent="0.2">
      <c r="A83" s="337"/>
      <c r="B83" s="337"/>
      <c r="C83" s="337"/>
      <c r="D83" s="337"/>
      <c r="E83" s="337"/>
      <c r="F83" s="337"/>
      <c r="G83" s="337"/>
      <c r="H83" s="337"/>
      <c r="I83" s="337"/>
      <c r="J83" s="337"/>
      <c r="K83" s="337"/>
      <c r="L83" s="337"/>
      <c r="M83" s="337"/>
      <c r="N83" s="337"/>
      <c r="O83" s="337"/>
      <c r="P83" s="337"/>
    </row>
    <row r="84" spans="1:16" x14ac:dyDescent="0.2">
      <c r="A84" s="337"/>
      <c r="B84" s="337"/>
      <c r="C84" s="33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</row>
    <row r="85" spans="1:16" x14ac:dyDescent="0.2">
      <c r="A85" s="337"/>
      <c r="B85" s="337"/>
      <c r="C85" s="337"/>
      <c r="D85" s="337"/>
      <c r="E85" s="337"/>
      <c r="F85" s="337"/>
      <c r="G85" s="337"/>
      <c r="H85" s="337"/>
      <c r="I85" s="337"/>
      <c r="J85" s="337"/>
      <c r="K85" s="337"/>
      <c r="L85" s="337"/>
      <c r="M85" s="337"/>
      <c r="N85" s="337"/>
      <c r="O85" s="337"/>
      <c r="P85" s="337"/>
    </row>
    <row r="86" spans="1:16" x14ac:dyDescent="0.2">
      <c r="A86" s="337"/>
      <c r="B86" s="337"/>
      <c r="C86" s="337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337"/>
      <c r="O86" s="337"/>
      <c r="P86" s="337"/>
    </row>
    <row r="87" spans="1:16" x14ac:dyDescent="0.2">
      <c r="A87" s="337"/>
      <c r="B87" s="337"/>
      <c r="C87" s="337"/>
      <c r="D87" s="337"/>
      <c r="E87" s="337"/>
      <c r="F87" s="337"/>
      <c r="G87" s="337"/>
      <c r="H87" s="337"/>
      <c r="I87" s="337"/>
      <c r="J87" s="337"/>
      <c r="K87" s="337"/>
      <c r="L87" s="337"/>
      <c r="M87" s="337"/>
      <c r="N87" s="337"/>
      <c r="O87" s="337"/>
      <c r="P87" s="337"/>
    </row>
    <row r="88" spans="1:16" x14ac:dyDescent="0.2">
      <c r="A88" s="337"/>
      <c r="B88" s="337"/>
      <c r="C88" s="337"/>
      <c r="D88" s="337"/>
      <c r="E88" s="337"/>
      <c r="F88" s="337"/>
      <c r="G88" s="337"/>
      <c r="H88" s="337"/>
      <c r="I88" s="337"/>
      <c r="J88" s="337"/>
      <c r="K88" s="337"/>
      <c r="L88" s="337"/>
      <c r="M88" s="337"/>
      <c r="N88" s="337"/>
      <c r="O88" s="337"/>
      <c r="P88" s="337"/>
    </row>
    <row r="89" spans="1:16" x14ac:dyDescent="0.2">
      <c r="A89" s="337"/>
      <c r="B89" s="337"/>
      <c r="C89" s="337"/>
      <c r="D89" s="337"/>
      <c r="E89" s="337"/>
      <c r="F89" s="337"/>
      <c r="G89" s="337"/>
      <c r="H89" s="337"/>
      <c r="I89" s="337"/>
      <c r="J89" s="337"/>
      <c r="K89" s="337"/>
      <c r="L89" s="337"/>
      <c r="M89" s="337"/>
      <c r="N89" s="337"/>
      <c r="O89" s="337"/>
      <c r="P89" s="337"/>
    </row>
    <row r="90" spans="1:16" x14ac:dyDescent="0.2">
      <c r="A90" s="337"/>
      <c r="B90" s="337"/>
      <c r="C90" s="337"/>
      <c r="D90" s="337"/>
      <c r="E90" s="337"/>
      <c r="F90" s="337"/>
      <c r="G90" s="337"/>
      <c r="H90" s="337"/>
      <c r="I90" s="337"/>
      <c r="J90" s="337"/>
      <c r="K90" s="337"/>
      <c r="L90" s="337"/>
      <c r="M90" s="337"/>
      <c r="N90" s="337"/>
      <c r="O90" s="337"/>
      <c r="P90" s="337"/>
    </row>
    <row r="91" spans="1:16" x14ac:dyDescent="0.2">
      <c r="A91" s="337"/>
      <c r="B91" s="337"/>
      <c r="C91" s="337"/>
      <c r="D91" s="337"/>
      <c r="E91" s="337"/>
      <c r="F91" s="337"/>
      <c r="G91" s="337"/>
      <c r="H91" s="337"/>
      <c r="I91" s="337"/>
      <c r="J91" s="337"/>
      <c r="K91" s="337"/>
      <c r="L91" s="337"/>
      <c r="M91" s="337"/>
      <c r="N91" s="337"/>
      <c r="O91" s="337"/>
      <c r="P91" s="337"/>
    </row>
    <row r="92" spans="1:16" x14ac:dyDescent="0.2">
      <c r="A92" s="337"/>
      <c r="B92" s="337"/>
      <c r="C92" s="337"/>
      <c r="D92" s="337"/>
      <c r="E92" s="337"/>
      <c r="F92" s="337"/>
      <c r="G92" s="337"/>
      <c r="H92" s="337"/>
      <c r="I92" s="337"/>
      <c r="J92" s="337"/>
      <c r="K92" s="337"/>
      <c r="L92" s="337"/>
      <c r="M92" s="337"/>
      <c r="N92" s="337"/>
      <c r="O92" s="337"/>
      <c r="P92" s="337"/>
    </row>
    <row r="93" spans="1:16" x14ac:dyDescent="0.2">
      <c r="A93" s="337"/>
      <c r="B93" s="337"/>
      <c r="C93" s="337"/>
      <c r="D93" s="337"/>
      <c r="E93" s="337"/>
      <c r="F93" s="337"/>
      <c r="G93" s="337"/>
      <c r="H93" s="337"/>
      <c r="I93" s="337"/>
      <c r="J93" s="337"/>
      <c r="K93" s="337"/>
      <c r="L93" s="337"/>
      <c r="M93" s="337"/>
      <c r="N93" s="337"/>
      <c r="O93" s="337"/>
      <c r="P93" s="337"/>
    </row>
    <row r="94" spans="1:16" x14ac:dyDescent="0.2">
      <c r="A94" s="337"/>
      <c r="B94" s="337"/>
      <c r="C94" s="337"/>
      <c r="D94" s="337"/>
      <c r="E94" s="337"/>
      <c r="F94" s="337"/>
      <c r="G94" s="337"/>
      <c r="H94" s="337"/>
      <c r="I94" s="337"/>
      <c r="J94" s="337"/>
      <c r="K94" s="337"/>
      <c r="L94" s="337"/>
      <c r="M94" s="337"/>
      <c r="N94" s="337"/>
      <c r="O94" s="337"/>
      <c r="P94" s="337"/>
    </row>
    <row r="95" spans="1:16" x14ac:dyDescent="0.2">
      <c r="A95" s="337"/>
      <c r="B95" s="337"/>
      <c r="C95" s="337"/>
      <c r="D95" s="337"/>
      <c r="E95" s="337"/>
      <c r="F95" s="337"/>
      <c r="G95" s="337"/>
      <c r="H95" s="337"/>
      <c r="I95" s="337"/>
      <c r="J95" s="337"/>
      <c r="K95" s="337"/>
      <c r="L95" s="337"/>
      <c r="M95" s="337"/>
      <c r="N95" s="337"/>
      <c r="O95" s="337"/>
      <c r="P95" s="337"/>
    </row>
    <row r="96" spans="1:16" x14ac:dyDescent="0.2">
      <c r="A96" s="337"/>
      <c r="B96" s="337"/>
      <c r="C96" s="337"/>
      <c r="D96" s="337"/>
      <c r="E96" s="337"/>
      <c r="F96" s="337"/>
      <c r="G96" s="337"/>
      <c r="H96" s="337"/>
      <c r="I96" s="337"/>
      <c r="J96" s="337"/>
      <c r="K96" s="337"/>
      <c r="L96" s="337"/>
      <c r="M96" s="337"/>
      <c r="N96" s="337"/>
      <c r="O96" s="337"/>
      <c r="P96" s="337"/>
    </row>
    <row r="97" spans="1:16" x14ac:dyDescent="0.2">
      <c r="A97" s="337"/>
      <c r="B97" s="337"/>
      <c r="C97" s="337"/>
      <c r="D97" s="337"/>
      <c r="E97" s="337"/>
      <c r="F97" s="337"/>
      <c r="G97" s="337"/>
      <c r="H97" s="337"/>
      <c r="I97" s="337"/>
      <c r="J97" s="337"/>
      <c r="K97" s="337"/>
      <c r="L97" s="337"/>
      <c r="M97" s="337"/>
      <c r="N97" s="337"/>
      <c r="O97" s="337"/>
      <c r="P97" s="337"/>
    </row>
    <row r="98" spans="1:16" x14ac:dyDescent="0.2">
      <c r="A98" s="337"/>
      <c r="B98" s="337"/>
      <c r="C98" s="337"/>
      <c r="D98" s="337"/>
      <c r="E98" s="337"/>
      <c r="F98" s="337"/>
      <c r="G98" s="337"/>
      <c r="H98" s="337"/>
      <c r="I98" s="337"/>
      <c r="J98" s="337"/>
      <c r="K98" s="337"/>
      <c r="L98" s="337"/>
      <c r="M98" s="337"/>
      <c r="N98" s="337"/>
      <c r="O98" s="337"/>
      <c r="P98" s="337"/>
    </row>
    <row r="99" spans="1:16" x14ac:dyDescent="0.2">
      <c r="A99" s="337"/>
      <c r="B99" s="337"/>
      <c r="C99" s="337"/>
      <c r="D99" s="337"/>
      <c r="E99" s="337"/>
      <c r="F99" s="337"/>
      <c r="G99" s="337"/>
      <c r="H99" s="337"/>
      <c r="I99" s="337"/>
      <c r="J99" s="337"/>
      <c r="K99" s="337"/>
      <c r="L99" s="337"/>
      <c r="M99" s="337"/>
      <c r="N99" s="337"/>
      <c r="O99" s="337"/>
      <c r="P99" s="337"/>
    </row>
    <row r="100" spans="1:16" x14ac:dyDescent="0.2">
      <c r="A100" s="337"/>
      <c r="B100" s="337"/>
      <c r="C100" s="337"/>
      <c r="D100" s="337"/>
      <c r="E100" s="337"/>
      <c r="F100" s="337"/>
      <c r="G100" s="337"/>
      <c r="H100" s="337"/>
      <c r="I100" s="337"/>
      <c r="J100" s="337"/>
      <c r="K100" s="337"/>
      <c r="L100" s="337"/>
      <c r="M100" s="337"/>
      <c r="N100" s="337"/>
      <c r="O100" s="337"/>
      <c r="P100" s="337"/>
    </row>
    <row r="101" spans="1:16" x14ac:dyDescent="0.2">
      <c r="A101" s="337"/>
      <c r="B101" s="337"/>
      <c r="C101" s="337"/>
      <c r="D101" s="337"/>
      <c r="E101" s="337"/>
      <c r="F101" s="337"/>
      <c r="G101" s="337"/>
      <c r="H101" s="337"/>
      <c r="I101" s="337"/>
      <c r="J101" s="337"/>
      <c r="K101" s="337"/>
      <c r="L101" s="337"/>
      <c r="M101" s="337"/>
      <c r="N101" s="337"/>
      <c r="O101" s="337"/>
      <c r="P101" s="337"/>
    </row>
    <row r="102" spans="1:16" x14ac:dyDescent="0.2">
      <c r="A102" s="337"/>
      <c r="B102" s="337"/>
      <c r="C102" s="337"/>
      <c r="D102" s="337"/>
      <c r="E102" s="337"/>
      <c r="F102" s="337"/>
      <c r="G102" s="337"/>
      <c r="H102" s="337"/>
      <c r="I102" s="337"/>
      <c r="J102" s="337"/>
      <c r="K102" s="337"/>
      <c r="L102" s="337"/>
      <c r="M102" s="337"/>
      <c r="N102" s="337"/>
      <c r="O102" s="337"/>
      <c r="P102" s="337"/>
    </row>
    <row r="103" spans="1:16" x14ac:dyDescent="0.2">
      <c r="A103" s="337"/>
      <c r="B103" s="337"/>
      <c r="C103" s="337"/>
      <c r="D103" s="337"/>
      <c r="E103" s="337"/>
      <c r="F103" s="337"/>
      <c r="G103" s="337"/>
      <c r="H103" s="337"/>
      <c r="I103" s="337"/>
      <c r="J103" s="337"/>
      <c r="K103" s="337"/>
      <c r="L103" s="337"/>
      <c r="M103" s="337"/>
      <c r="N103" s="337"/>
      <c r="O103" s="337"/>
      <c r="P103" s="337"/>
    </row>
    <row r="104" spans="1:16" x14ac:dyDescent="0.2">
      <c r="A104" s="337"/>
      <c r="B104" s="337"/>
      <c r="C104" s="337"/>
      <c r="D104" s="337"/>
      <c r="E104" s="337"/>
      <c r="F104" s="337"/>
      <c r="G104" s="337"/>
      <c r="H104" s="337"/>
      <c r="I104" s="337"/>
      <c r="J104" s="337"/>
      <c r="K104" s="337"/>
      <c r="L104" s="337"/>
      <c r="M104" s="337"/>
      <c r="N104" s="337"/>
      <c r="O104" s="337"/>
      <c r="P104" s="337"/>
    </row>
    <row r="105" spans="1:16" x14ac:dyDescent="0.2">
      <c r="A105" s="337"/>
      <c r="B105" s="337"/>
      <c r="C105" s="337"/>
      <c r="D105" s="337"/>
      <c r="E105" s="337"/>
      <c r="F105" s="337"/>
      <c r="G105" s="337"/>
      <c r="H105" s="337"/>
      <c r="I105" s="337"/>
      <c r="J105" s="337"/>
      <c r="K105" s="337"/>
      <c r="L105" s="337"/>
      <c r="M105" s="337"/>
      <c r="N105" s="337"/>
      <c r="O105" s="337"/>
      <c r="P105" s="337"/>
    </row>
    <row r="106" spans="1:16" x14ac:dyDescent="0.2">
      <c r="A106" s="337"/>
      <c r="B106" s="337"/>
      <c r="C106" s="337"/>
      <c r="D106" s="337"/>
      <c r="E106" s="337"/>
      <c r="F106" s="337"/>
      <c r="G106" s="337"/>
      <c r="H106" s="337"/>
      <c r="I106" s="337"/>
      <c r="J106" s="337"/>
      <c r="K106" s="337"/>
      <c r="L106" s="337"/>
      <c r="M106" s="337"/>
      <c r="N106" s="337"/>
      <c r="O106" s="337"/>
      <c r="P106" s="337"/>
    </row>
    <row r="107" spans="1:16" x14ac:dyDescent="0.2">
      <c r="A107" s="337"/>
      <c r="B107" s="337"/>
      <c r="C107" s="337"/>
      <c r="D107" s="337"/>
      <c r="E107" s="337"/>
      <c r="F107" s="337"/>
      <c r="G107" s="337"/>
      <c r="H107" s="337"/>
      <c r="I107" s="337"/>
      <c r="J107" s="337"/>
      <c r="K107" s="337"/>
      <c r="L107" s="337"/>
      <c r="M107" s="337"/>
      <c r="N107" s="337"/>
      <c r="O107" s="337"/>
      <c r="P107" s="337"/>
    </row>
    <row r="108" spans="1:16" x14ac:dyDescent="0.2">
      <c r="A108" s="337"/>
      <c r="B108" s="337"/>
      <c r="C108" s="337"/>
      <c r="D108" s="337"/>
      <c r="E108" s="337"/>
      <c r="F108" s="337"/>
      <c r="G108" s="337"/>
      <c r="H108" s="337"/>
      <c r="I108" s="337"/>
      <c r="J108" s="337"/>
      <c r="K108" s="337"/>
      <c r="L108" s="337"/>
      <c r="M108" s="337"/>
      <c r="N108" s="337"/>
      <c r="O108" s="337"/>
      <c r="P108" s="337"/>
    </row>
    <row r="109" spans="1:16" x14ac:dyDescent="0.2">
      <c r="A109" s="337"/>
      <c r="B109" s="337"/>
      <c r="C109" s="337"/>
      <c r="D109" s="337"/>
      <c r="E109" s="337"/>
      <c r="F109" s="337"/>
      <c r="G109" s="337"/>
      <c r="H109" s="337"/>
      <c r="I109" s="337"/>
      <c r="J109" s="337"/>
      <c r="K109" s="337"/>
      <c r="L109" s="337"/>
      <c r="M109" s="337"/>
      <c r="N109" s="337"/>
      <c r="O109" s="337"/>
      <c r="P109" s="337"/>
    </row>
    <row r="110" spans="1:16" x14ac:dyDescent="0.2">
      <c r="A110" s="337"/>
      <c r="B110" s="337"/>
      <c r="C110" s="337"/>
      <c r="D110" s="337"/>
      <c r="E110" s="337"/>
      <c r="F110" s="337"/>
      <c r="G110" s="337"/>
      <c r="H110" s="337"/>
      <c r="I110" s="337"/>
      <c r="J110" s="337"/>
      <c r="K110" s="337"/>
      <c r="L110" s="337"/>
      <c r="M110" s="337"/>
      <c r="N110" s="337"/>
      <c r="O110" s="337"/>
      <c r="P110" s="337"/>
    </row>
    <row r="111" spans="1:16" x14ac:dyDescent="0.2">
      <c r="A111" s="337"/>
      <c r="B111" s="337"/>
      <c r="C111" s="337"/>
      <c r="D111" s="337"/>
      <c r="E111" s="337"/>
      <c r="F111" s="337"/>
      <c r="G111" s="337"/>
      <c r="H111" s="337"/>
      <c r="I111" s="337"/>
      <c r="J111" s="337"/>
      <c r="K111" s="337"/>
      <c r="L111" s="337"/>
      <c r="M111" s="337"/>
      <c r="N111" s="337"/>
      <c r="O111" s="337"/>
      <c r="P111" s="337"/>
    </row>
    <row r="112" spans="1:16" x14ac:dyDescent="0.2">
      <c r="A112" s="337"/>
      <c r="B112" s="337"/>
      <c r="C112" s="337"/>
      <c r="D112" s="337"/>
      <c r="E112" s="337"/>
      <c r="F112" s="337"/>
      <c r="G112" s="337"/>
      <c r="H112" s="337"/>
      <c r="I112" s="337"/>
      <c r="J112" s="337"/>
      <c r="K112" s="337"/>
      <c r="L112" s="337"/>
      <c r="M112" s="337"/>
      <c r="N112" s="337"/>
      <c r="O112" s="337"/>
      <c r="P112" s="337"/>
    </row>
    <row r="113" spans="1:16" x14ac:dyDescent="0.2">
      <c r="A113" s="337"/>
      <c r="B113" s="337"/>
      <c r="C113" s="337"/>
      <c r="D113" s="337"/>
      <c r="E113" s="337"/>
      <c r="F113" s="337"/>
      <c r="G113" s="337"/>
      <c r="H113" s="337"/>
      <c r="I113" s="337"/>
      <c r="J113" s="337"/>
      <c r="K113" s="337"/>
      <c r="L113" s="337"/>
      <c r="M113" s="337"/>
      <c r="N113" s="337"/>
      <c r="O113" s="337"/>
      <c r="P113" s="337"/>
    </row>
    <row r="114" spans="1:16" x14ac:dyDescent="0.2">
      <c r="A114" s="337"/>
      <c r="B114" s="337"/>
      <c r="C114" s="337"/>
      <c r="D114" s="337"/>
      <c r="E114" s="337"/>
      <c r="F114" s="337"/>
      <c r="G114" s="337"/>
      <c r="H114" s="337"/>
      <c r="I114" s="337"/>
      <c r="J114" s="337"/>
      <c r="K114" s="337"/>
      <c r="L114" s="337"/>
      <c r="M114" s="337"/>
      <c r="N114" s="337"/>
      <c r="O114" s="337"/>
      <c r="P114" s="337"/>
    </row>
    <row r="115" spans="1:16" x14ac:dyDescent="0.2">
      <c r="A115" s="337"/>
      <c r="B115" s="337"/>
      <c r="C115" s="337"/>
      <c r="D115" s="337"/>
      <c r="E115" s="337"/>
      <c r="F115" s="337"/>
      <c r="G115" s="337"/>
      <c r="H115" s="337"/>
      <c r="I115" s="337"/>
      <c r="J115" s="337"/>
      <c r="K115" s="337"/>
      <c r="L115" s="337"/>
      <c r="M115" s="337"/>
      <c r="N115" s="337"/>
      <c r="O115" s="337"/>
      <c r="P115" s="337"/>
    </row>
    <row r="116" spans="1:16" x14ac:dyDescent="0.2">
      <c r="A116" s="337"/>
      <c r="B116" s="337"/>
      <c r="C116" s="337"/>
      <c r="D116" s="337"/>
      <c r="E116" s="337"/>
      <c r="F116" s="337"/>
      <c r="G116" s="337"/>
      <c r="H116" s="337"/>
      <c r="I116" s="337"/>
      <c r="J116" s="337"/>
      <c r="K116" s="337"/>
      <c r="L116" s="337"/>
      <c r="M116" s="337"/>
      <c r="N116" s="337"/>
      <c r="O116" s="337"/>
      <c r="P116" s="337"/>
    </row>
    <row r="117" spans="1:16" x14ac:dyDescent="0.2">
      <c r="A117" s="337"/>
      <c r="B117" s="337"/>
      <c r="C117" s="337"/>
      <c r="D117" s="337"/>
      <c r="E117" s="337"/>
      <c r="F117" s="337"/>
      <c r="G117" s="337"/>
      <c r="H117" s="337"/>
      <c r="I117" s="337"/>
      <c r="J117" s="337"/>
      <c r="K117" s="337"/>
      <c r="L117" s="337"/>
      <c r="M117" s="337"/>
      <c r="N117" s="337"/>
      <c r="O117" s="337"/>
      <c r="P117" s="337"/>
    </row>
    <row r="118" spans="1:16" x14ac:dyDescent="0.2">
      <c r="A118" s="337"/>
      <c r="B118" s="337"/>
      <c r="C118" s="337"/>
      <c r="D118" s="337"/>
      <c r="E118" s="337"/>
      <c r="F118" s="337"/>
      <c r="G118" s="337"/>
      <c r="H118" s="337"/>
      <c r="I118" s="337"/>
      <c r="J118" s="337"/>
      <c r="K118" s="337"/>
      <c r="L118" s="337"/>
      <c r="M118" s="337"/>
      <c r="N118" s="337"/>
      <c r="O118" s="337"/>
      <c r="P118" s="337"/>
    </row>
    <row r="119" spans="1:16" x14ac:dyDescent="0.2">
      <c r="A119" s="337"/>
      <c r="B119" s="337"/>
      <c r="C119" s="337"/>
      <c r="D119" s="337"/>
      <c r="E119" s="337"/>
      <c r="F119" s="337"/>
      <c r="G119" s="337"/>
      <c r="H119" s="337"/>
      <c r="I119" s="337"/>
      <c r="J119" s="337"/>
      <c r="K119" s="337"/>
      <c r="L119" s="337"/>
      <c r="M119" s="337"/>
      <c r="N119" s="337"/>
      <c r="O119" s="337"/>
      <c r="P119" s="337"/>
    </row>
    <row r="120" spans="1:16" x14ac:dyDescent="0.2">
      <c r="A120" s="337"/>
      <c r="B120" s="337"/>
      <c r="C120" s="337"/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337"/>
      <c r="P120" s="337"/>
    </row>
    <row r="121" spans="1:16" x14ac:dyDescent="0.2">
      <c r="A121" s="337"/>
      <c r="B121" s="337"/>
      <c r="C121" s="337"/>
      <c r="D121" s="337"/>
      <c r="E121" s="337"/>
      <c r="F121" s="337"/>
      <c r="G121" s="337"/>
      <c r="H121" s="337"/>
      <c r="I121" s="337"/>
      <c r="J121" s="337"/>
      <c r="K121" s="337"/>
      <c r="L121" s="337"/>
      <c r="M121" s="337"/>
      <c r="N121" s="337"/>
      <c r="O121" s="337"/>
      <c r="P121" s="337"/>
    </row>
    <row r="122" spans="1:16" x14ac:dyDescent="0.2">
      <c r="A122" s="337"/>
      <c r="B122" s="337"/>
      <c r="C122" s="337"/>
      <c r="D122" s="337"/>
      <c r="E122" s="337"/>
      <c r="F122" s="337"/>
      <c r="G122" s="337"/>
      <c r="H122" s="337"/>
      <c r="I122" s="337"/>
      <c r="J122" s="337"/>
      <c r="K122" s="337"/>
      <c r="L122" s="337"/>
      <c r="M122" s="337"/>
      <c r="N122" s="337"/>
      <c r="O122" s="337"/>
      <c r="P122" s="337"/>
    </row>
    <row r="123" spans="1:16" x14ac:dyDescent="0.2">
      <c r="A123" s="337"/>
      <c r="B123" s="337"/>
      <c r="C123" s="337"/>
      <c r="D123" s="337"/>
      <c r="E123" s="337"/>
      <c r="F123" s="337"/>
      <c r="G123" s="337"/>
      <c r="H123" s="337"/>
      <c r="I123" s="337"/>
      <c r="J123" s="337"/>
      <c r="K123" s="337"/>
      <c r="L123" s="337"/>
      <c r="M123" s="337"/>
      <c r="N123" s="337"/>
      <c r="O123" s="337"/>
      <c r="P123" s="337"/>
    </row>
    <row r="124" spans="1:16" x14ac:dyDescent="0.2">
      <c r="A124" s="337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37"/>
      <c r="P124" s="337"/>
    </row>
    <row r="125" spans="1:16" x14ac:dyDescent="0.2">
      <c r="A125" s="337"/>
      <c r="B125" s="337"/>
      <c r="C125" s="337"/>
      <c r="D125" s="337"/>
      <c r="E125" s="337"/>
      <c r="F125" s="337"/>
      <c r="G125" s="337"/>
      <c r="H125" s="337"/>
      <c r="I125" s="337"/>
      <c r="J125" s="337"/>
      <c r="K125" s="337"/>
      <c r="L125" s="337"/>
      <c r="M125" s="337"/>
      <c r="N125" s="337"/>
      <c r="O125" s="337"/>
      <c r="P125" s="337"/>
    </row>
    <row r="126" spans="1:16" x14ac:dyDescent="0.2">
      <c r="A126" s="337"/>
      <c r="B126" s="337"/>
      <c r="C126" s="337"/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337"/>
      <c r="P126" s="337"/>
    </row>
    <row r="127" spans="1:16" x14ac:dyDescent="0.2">
      <c r="A127" s="337"/>
      <c r="B127" s="337"/>
      <c r="C127" s="337"/>
      <c r="D127" s="337"/>
      <c r="E127" s="337"/>
      <c r="F127" s="337"/>
      <c r="G127" s="337"/>
      <c r="H127" s="337"/>
      <c r="I127" s="337"/>
      <c r="J127" s="337"/>
      <c r="K127" s="337"/>
      <c r="L127" s="337"/>
      <c r="M127" s="337"/>
      <c r="N127" s="337"/>
      <c r="O127" s="337"/>
      <c r="P127" s="337"/>
    </row>
    <row r="128" spans="1:16" x14ac:dyDescent="0.2">
      <c r="A128" s="337"/>
      <c r="B128" s="337"/>
      <c r="C128" s="337"/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7"/>
      <c r="O128" s="337"/>
      <c r="P128" s="337"/>
    </row>
    <row r="129" spans="1:16" x14ac:dyDescent="0.2">
      <c r="A129" s="337"/>
      <c r="B129" s="337"/>
      <c r="C129" s="337"/>
      <c r="D129" s="337"/>
      <c r="E129" s="337"/>
      <c r="F129" s="337"/>
      <c r="G129" s="337"/>
      <c r="H129" s="337"/>
      <c r="I129" s="337"/>
      <c r="J129" s="337"/>
      <c r="K129" s="337"/>
      <c r="L129" s="337"/>
      <c r="M129" s="337"/>
      <c r="N129" s="337"/>
      <c r="O129" s="337"/>
      <c r="P129" s="337"/>
    </row>
    <row r="130" spans="1:16" x14ac:dyDescent="0.2">
      <c r="A130" s="337"/>
      <c r="B130" s="337"/>
      <c r="C130" s="337"/>
      <c r="D130" s="337"/>
      <c r="E130" s="337"/>
      <c r="F130" s="337"/>
      <c r="G130" s="337"/>
      <c r="H130" s="337"/>
      <c r="I130" s="337"/>
      <c r="J130" s="337"/>
      <c r="K130" s="337"/>
      <c r="L130" s="337"/>
      <c r="M130" s="337"/>
      <c r="N130" s="337"/>
      <c r="O130" s="337"/>
      <c r="P130" s="337"/>
    </row>
    <row r="131" spans="1:16" x14ac:dyDescent="0.2">
      <c r="A131" s="337"/>
      <c r="B131" s="337"/>
      <c r="C131" s="337"/>
      <c r="D131" s="337"/>
      <c r="E131" s="337"/>
      <c r="F131" s="337"/>
      <c r="G131" s="337"/>
      <c r="H131" s="337"/>
      <c r="I131" s="337"/>
      <c r="J131" s="337"/>
      <c r="K131" s="337"/>
      <c r="L131" s="337"/>
      <c r="M131" s="337"/>
      <c r="N131" s="337"/>
      <c r="O131" s="337"/>
      <c r="P131" s="337"/>
    </row>
    <row r="132" spans="1:16" x14ac:dyDescent="0.2">
      <c r="A132" s="337"/>
      <c r="B132" s="337"/>
      <c r="C132" s="337"/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337"/>
      <c r="P132" s="337"/>
    </row>
    <row r="133" spans="1:16" x14ac:dyDescent="0.2">
      <c r="A133" s="337"/>
      <c r="B133" s="337"/>
      <c r="C133" s="337"/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337"/>
      <c r="P133" s="337"/>
    </row>
    <row r="134" spans="1:16" x14ac:dyDescent="0.2">
      <c r="A134" s="337"/>
      <c r="B134" s="337"/>
      <c r="C134" s="337"/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337"/>
      <c r="P134" s="337"/>
    </row>
    <row r="135" spans="1:16" x14ac:dyDescent="0.2">
      <c r="A135" s="337"/>
      <c r="B135" s="337"/>
      <c r="C135" s="337"/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337"/>
      <c r="P135" s="337"/>
    </row>
    <row r="136" spans="1:16" x14ac:dyDescent="0.2">
      <c r="A136" s="337"/>
      <c r="B136" s="337"/>
      <c r="C136" s="337"/>
      <c r="D136" s="337"/>
      <c r="E136" s="337"/>
      <c r="F136" s="337"/>
      <c r="G136" s="337"/>
      <c r="H136" s="337"/>
      <c r="I136" s="337"/>
      <c r="J136" s="337"/>
      <c r="K136" s="337"/>
      <c r="L136" s="337"/>
      <c r="M136" s="337"/>
      <c r="N136" s="337"/>
      <c r="O136" s="337"/>
      <c r="P136" s="337"/>
    </row>
    <row r="137" spans="1:16" x14ac:dyDescent="0.2">
      <c r="A137" s="337"/>
      <c r="B137" s="337"/>
      <c r="C137" s="337"/>
      <c r="D137" s="337"/>
      <c r="E137" s="337"/>
      <c r="F137" s="337"/>
      <c r="G137" s="337"/>
      <c r="H137" s="337"/>
      <c r="I137" s="337"/>
      <c r="J137" s="337"/>
      <c r="K137" s="337"/>
      <c r="L137" s="337"/>
      <c r="M137" s="337"/>
      <c r="N137" s="337"/>
      <c r="O137" s="337"/>
      <c r="P137" s="337"/>
    </row>
    <row r="138" spans="1:16" x14ac:dyDescent="0.2">
      <c r="A138" s="337"/>
      <c r="B138" s="337"/>
      <c r="C138" s="337"/>
      <c r="D138" s="337"/>
      <c r="E138" s="337"/>
      <c r="F138" s="337"/>
      <c r="G138" s="337"/>
      <c r="H138" s="337"/>
      <c r="I138" s="337"/>
      <c r="J138" s="337"/>
      <c r="K138" s="337"/>
      <c r="L138" s="337"/>
      <c r="M138" s="337"/>
      <c r="N138" s="337"/>
      <c r="O138" s="337"/>
      <c r="P138" s="337"/>
    </row>
    <row r="139" spans="1:16" x14ac:dyDescent="0.2">
      <c r="A139" s="337"/>
      <c r="B139" s="337"/>
      <c r="C139" s="337"/>
      <c r="D139" s="337"/>
      <c r="E139" s="337"/>
      <c r="F139" s="337"/>
      <c r="G139" s="337"/>
      <c r="H139" s="337"/>
      <c r="I139" s="337"/>
      <c r="J139" s="337"/>
      <c r="K139" s="337"/>
      <c r="L139" s="337"/>
      <c r="M139" s="337"/>
      <c r="N139" s="337"/>
      <c r="O139" s="337"/>
      <c r="P139" s="337"/>
    </row>
    <row r="140" spans="1:16" x14ac:dyDescent="0.2">
      <c r="A140" s="337"/>
      <c r="B140" s="337"/>
      <c r="C140" s="337"/>
      <c r="D140" s="337"/>
      <c r="E140" s="337"/>
      <c r="F140" s="337"/>
      <c r="G140" s="337"/>
      <c r="H140" s="337"/>
      <c r="I140" s="337"/>
      <c r="J140" s="337"/>
      <c r="K140" s="337"/>
      <c r="L140" s="337"/>
      <c r="M140" s="337"/>
      <c r="N140" s="337"/>
      <c r="O140" s="337"/>
      <c r="P140" s="337"/>
    </row>
    <row r="141" spans="1:16" x14ac:dyDescent="0.2">
      <c r="A141" s="337"/>
      <c r="B141" s="337"/>
      <c r="C141" s="337"/>
      <c r="D141" s="337"/>
      <c r="E141" s="337"/>
      <c r="F141" s="337"/>
      <c r="G141" s="337"/>
      <c r="H141" s="337"/>
      <c r="I141" s="337"/>
      <c r="J141" s="337"/>
      <c r="K141" s="337"/>
      <c r="L141" s="337"/>
      <c r="M141" s="337"/>
      <c r="N141" s="337"/>
      <c r="O141" s="337"/>
      <c r="P141" s="337"/>
    </row>
    <row r="142" spans="1:16" x14ac:dyDescent="0.2">
      <c r="A142" s="337"/>
      <c r="B142" s="337"/>
      <c r="C142" s="337"/>
      <c r="D142" s="337"/>
      <c r="E142" s="337"/>
      <c r="F142" s="337"/>
      <c r="G142" s="337"/>
      <c r="H142" s="337"/>
      <c r="I142" s="337"/>
      <c r="J142" s="337"/>
      <c r="K142" s="337"/>
      <c r="L142" s="337"/>
      <c r="M142" s="337"/>
      <c r="N142" s="337"/>
      <c r="O142" s="337"/>
      <c r="P142" s="337"/>
    </row>
    <row r="143" spans="1:16" x14ac:dyDescent="0.2">
      <c r="A143" s="337"/>
      <c r="B143" s="337"/>
      <c r="C143" s="337"/>
      <c r="D143" s="337"/>
      <c r="E143" s="337"/>
      <c r="F143" s="337"/>
      <c r="G143" s="337"/>
      <c r="H143" s="337"/>
      <c r="I143" s="337"/>
      <c r="J143" s="337"/>
      <c r="K143" s="337"/>
      <c r="L143" s="337"/>
      <c r="M143" s="337"/>
      <c r="N143" s="337"/>
      <c r="O143" s="337"/>
      <c r="P143" s="337"/>
    </row>
    <row r="144" spans="1:16" x14ac:dyDescent="0.2">
      <c r="A144" s="337"/>
      <c r="B144" s="337"/>
      <c r="C144" s="337"/>
      <c r="D144" s="337"/>
      <c r="E144" s="337"/>
      <c r="F144" s="337"/>
      <c r="G144" s="337"/>
      <c r="H144" s="337"/>
      <c r="I144" s="337"/>
      <c r="J144" s="337"/>
      <c r="K144" s="337"/>
      <c r="L144" s="337"/>
      <c r="M144" s="337"/>
      <c r="N144" s="337"/>
      <c r="O144" s="337"/>
      <c r="P144" s="337"/>
    </row>
    <row r="145" spans="1:16" x14ac:dyDescent="0.2">
      <c r="A145" s="337"/>
      <c r="B145" s="337"/>
      <c r="C145" s="337"/>
      <c r="D145" s="337"/>
      <c r="E145" s="337"/>
      <c r="F145" s="337"/>
      <c r="G145" s="337"/>
      <c r="H145" s="337"/>
      <c r="I145" s="337"/>
      <c r="J145" s="337"/>
      <c r="K145" s="337"/>
      <c r="L145" s="337"/>
      <c r="M145" s="337"/>
      <c r="N145" s="337"/>
      <c r="O145" s="337"/>
      <c r="P145" s="337"/>
    </row>
    <row r="146" spans="1:16" x14ac:dyDescent="0.2">
      <c r="A146" s="337"/>
      <c r="B146" s="337"/>
      <c r="C146" s="337"/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337"/>
      <c r="P146" s="337"/>
    </row>
    <row r="147" spans="1:16" x14ac:dyDescent="0.2">
      <c r="A147" s="337"/>
      <c r="B147" s="337"/>
      <c r="C147" s="337"/>
      <c r="D147" s="337"/>
      <c r="E147" s="337"/>
      <c r="F147" s="337"/>
      <c r="G147" s="337"/>
      <c r="H147" s="337"/>
      <c r="I147" s="337"/>
      <c r="J147" s="337"/>
      <c r="K147" s="337"/>
      <c r="L147" s="337"/>
      <c r="M147" s="337"/>
      <c r="N147" s="337"/>
      <c r="O147" s="337"/>
      <c r="P147" s="337"/>
    </row>
    <row r="148" spans="1:16" x14ac:dyDescent="0.2">
      <c r="A148" s="337"/>
      <c r="B148" s="337"/>
      <c r="C148" s="337"/>
      <c r="D148" s="337"/>
      <c r="E148" s="337"/>
      <c r="F148" s="337"/>
      <c r="G148" s="337"/>
      <c r="H148" s="337"/>
      <c r="I148" s="337"/>
      <c r="J148" s="337"/>
      <c r="K148" s="337"/>
      <c r="L148" s="337"/>
      <c r="M148" s="337"/>
      <c r="N148" s="337"/>
      <c r="O148" s="337"/>
      <c r="P148" s="337"/>
    </row>
    <row r="149" spans="1:16" x14ac:dyDescent="0.2">
      <c r="A149" s="337"/>
      <c r="B149" s="337"/>
      <c r="C149" s="337"/>
      <c r="D149" s="337"/>
      <c r="E149" s="337"/>
      <c r="F149" s="337"/>
      <c r="G149" s="337"/>
      <c r="H149" s="337"/>
      <c r="I149" s="337"/>
      <c r="J149" s="337"/>
      <c r="K149" s="337"/>
      <c r="L149" s="337"/>
      <c r="M149" s="337"/>
      <c r="N149" s="337"/>
      <c r="O149" s="337"/>
      <c r="P149" s="337"/>
    </row>
    <row r="150" spans="1:16" x14ac:dyDescent="0.2">
      <c r="A150" s="337"/>
      <c r="B150" s="337"/>
      <c r="C150" s="337"/>
      <c r="D150" s="337"/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337"/>
      <c r="P150" s="337"/>
    </row>
    <row r="151" spans="1:16" x14ac:dyDescent="0.2">
      <c r="A151" s="337"/>
      <c r="B151" s="337"/>
      <c r="C151" s="337"/>
      <c r="D151" s="337"/>
      <c r="E151" s="337"/>
      <c r="F151" s="337"/>
      <c r="G151" s="337"/>
      <c r="H151" s="337"/>
      <c r="I151" s="337"/>
      <c r="J151" s="337"/>
      <c r="K151" s="337"/>
      <c r="L151" s="337"/>
      <c r="M151" s="337"/>
      <c r="N151" s="337"/>
      <c r="O151" s="337"/>
      <c r="P151" s="337"/>
    </row>
    <row r="152" spans="1:16" x14ac:dyDescent="0.2">
      <c r="A152" s="337"/>
      <c r="B152" s="337"/>
      <c r="C152" s="337"/>
      <c r="D152" s="337"/>
      <c r="E152" s="337"/>
      <c r="F152" s="337"/>
      <c r="G152" s="337"/>
      <c r="H152" s="337"/>
      <c r="I152" s="337"/>
      <c r="J152" s="337"/>
      <c r="K152" s="337"/>
      <c r="L152" s="337"/>
      <c r="M152" s="337"/>
      <c r="N152" s="337"/>
      <c r="O152" s="337"/>
      <c r="P152" s="337"/>
    </row>
    <row r="153" spans="1:16" x14ac:dyDescent="0.2">
      <c r="A153" s="337"/>
      <c r="B153" s="337"/>
      <c r="C153" s="337"/>
      <c r="D153" s="337"/>
      <c r="E153" s="337"/>
      <c r="F153" s="337"/>
      <c r="G153" s="337"/>
      <c r="H153" s="337"/>
      <c r="I153" s="337"/>
      <c r="J153" s="337"/>
      <c r="K153" s="337"/>
      <c r="L153" s="337"/>
      <c r="M153" s="337"/>
      <c r="N153" s="337"/>
      <c r="O153" s="337"/>
      <c r="P153" s="337"/>
    </row>
    <row r="154" spans="1:16" x14ac:dyDescent="0.2">
      <c r="A154" s="337"/>
      <c r="B154" s="337"/>
      <c r="C154" s="337"/>
      <c r="D154" s="337"/>
      <c r="E154" s="337"/>
      <c r="F154" s="337"/>
      <c r="G154" s="337"/>
      <c r="H154" s="337"/>
      <c r="I154" s="337"/>
      <c r="J154" s="337"/>
      <c r="K154" s="337"/>
      <c r="L154" s="337"/>
      <c r="M154" s="337"/>
      <c r="N154" s="337"/>
      <c r="O154" s="337"/>
      <c r="P154" s="337"/>
    </row>
    <row r="155" spans="1:16" x14ac:dyDescent="0.2">
      <c r="A155" s="337"/>
      <c r="B155" s="337"/>
      <c r="C155" s="337"/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337"/>
      <c r="P155" s="337"/>
    </row>
    <row r="156" spans="1:16" x14ac:dyDescent="0.2">
      <c r="A156" s="337"/>
      <c r="B156" s="337"/>
      <c r="C156" s="337"/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337"/>
      <c r="P156" s="337"/>
    </row>
    <row r="157" spans="1:16" x14ac:dyDescent="0.2">
      <c r="A157" s="337"/>
      <c r="B157" s="337"/>
      <c r="C157" s="337"/>
      <c r="D157" s="337"/>
      <c r="E157" s="337"/>
      <c r="F157" s="337"/>
      <c r="G157" s="337"/>
      <c r="H157" s="337"/>
      <c r="I157" s="337"/>
      <c r="J157" s="337"/>
      <c r="K157" s="337"/>
      <c r="L157" s="337"/>
      <c r="M157" s="337"/>
      <c r="N157" s="337"/>
      <c r="O157" s="337"/>
      <c r="P157" s="337"/>
    </row>
    <row r="158" spans="1:16" x14ac:dyDescent="0.2">
      <c r="A158" s="337"/>
      <c r="B158" s="337"/>
      <c r="C158" s="337"/>
      <c r="D158" s="337"/>
      <c r="E158" s="337"/>
      <c r="F158" s="337"/>
      <c r="G158" s="337"/>
      <c r="H158" s="337"/>
      <c r="I158" s="337"/>
      <c r="J158" s="337"/>
      <c r="K158" s="337"/>
      <c r="L158" s="337"/>
      <c r="M158" s="337"/>
      <c r="N158" s="337"/>
      <c r="O158" s="337"/>
      <c r="P158" s="337"/>
    </row>
    <row r="159" spans="1:16" x14ac:dyDescent="0.2">
      <c r="A159" s="337"/>
      <c r="B159" s="337"/>
      <c r="C159" s="337"/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337"/>
      <c r="P159" s="337"/>
    </row>
    <row r="160" spans="1:16" x14ac:dyDescent="0.2">
      <c r="A160" s="337"/>
      <c r="B160" s="337"/>
      <c r="C160" s="337"/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337"/>
      <c r="P160" s="337"/>
    </row>
    <row r="161" spans="1:16" x14ac:dyDescent="0.2">
      <c r="A161" s="337"/>
      <c r="B161" s="337"/>
      <c r="C161" s="337"/>
      <c r="D161" s="337"/>
      <c r="E161" s="337"/>
      <c r="F161" s="337"/>
      <c r="G161" s="337"/>
      <c r="H161" s="337"/>
      <c r="I161" s="337"/>
      <c r="J161" s="337"/>
      <c r="K161" s="337"/>
      <c r="L161" s="337"/>
      <c r="M161" s="337"/>
      <c r="N161" s="337"/>
      <c r="O161" s="337"/>
      <c r="P161" s="337"/>
    </row>
    <row r="162" spans="1:16" x14ac:dyDescent="0.2">
      <c r="A162" s="337"/>
      <c r="B162" s="337"/>
      <c r="C162" s="337"/>
      <c r="D162" s="337"/>
      <c r="E162" s="337"/>
      <c r="F162" s="337"/>
      <c r="G162" s="337"/>
      <c r="H162" s="337"/>
      <c r="I162" s="337"/>
      <c r="J162" s="337"/>
      <c r="K162" s="337"/>
      <c r="L162" s="337"/>
      <c r="M162" s="337"/>
      <c r="N162" s="337"/>
      <c r="O162" s="337"/>
      <c r="P162" s="337"/>
    </row>
    <row r="163" spans="1:16" x14ac:dyDescent="0.2">
      <c r="A163" s="337"/>
      <c r="B163" s="337"/>
      <c r="C163" s="337"/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337"/>
      <c r="P163" s="337"/>
    </row>
    <row r="164" spans="1:16" x14ac:dyDescent="0.2">
      <c r="A164" s="337"/>
      <c r="B164" s="337"/>
      <c r="C164" s="337"/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337"/>
      <c r="P164" s="337"/>
    </row>
    <row r="165" spans="1:16" x14ac:dyDescent="0.2">
      <c r="A165" s="337"/>
      <c r="B165" s="337"/>
      <c r="C165" s="337"/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337"/>
      <c r="P165" s="337"/>
    </row>
    <row r="166" spans="1:16" x14ac:dyDescent="0.2">
      <c r="A166" s="337"/>
      <c r="B166" s="337"/>
      <c r="C166" s="337"/>
      <c r="D166" s="337"/>
      <c r="E166" s="337"/>
      <c r="F166" s="337"/>
      <c r="G166" s="337"/>
      <c r="H166" s="337"/>
      <c r="I166" s="337"/>
      <c r="J166" s="337"/>
      <c r="K166" s="337"/>
      <c r="L166" s="337"/>
      <c r="M166" s="337"/>
      <c r="N166" s="337"/>
      <c r="O166" s="337"/>
      <c r="P166" s="337"/>
    </row>
    <row r="167" spans="1:16" x14ac:dyDescent="0.2">
      <c r="A167" s="337"/>
      <c r="B167" s="337"/>
      <c r="C167" s="337"/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337"/>
      <c r="P167" s="337"/>
    </row>
    <row r="168" spans="1:16" x14ac:dyDescent="0.2">
      <c r="A168" s="337"/>
      <c r="B168" s="337"/>
      <c r="C168" s="337"/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337"/>
      <c r="P168" s="337"/>
    </row>
    <row r="169" spans="1:16" x14ac:dyDescent="0.2">
      <c r="A169" s="337"/>
      <c r="B169" s="337"/>
      <c r="C169" s="337"/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337"/>
      <c r="P169" s="337"/>
    </row>
    <row r="170" spans="1:16" x14ac:dyDescent="0.2">
      <c r="A170" s="337"/>
      <c r="B170" s="337"/>
      <c r="C170" s="337"/>
      <c r="D170" s="337"/>
      <c r="E170" s="337"/>
      <c r="F170" s="337"/>
      <c r="G170" s="337"/>
      <c r="H170" s="337"/>
      <c r="I170" s="337"/>
      <c r="J170" s="337"/>
      <c r="K170" s="337"/>
      <c r="L170" s="337"/>
      <c r="M170" s="337"/>
      <c r="N170" s="337"/>
      <c r="O170" s="337"/>
      <c r="P170" s="337"/>
    </row>
    <row r="171" spans="1:16" x14ac:dyDescent="0.2">
      <c r="A171" s="337"/>
      <c r="B171" s="337"/>
      <c r="C171" s="337"/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337"/>
      <c r="P171" s="337"/>
    </row>
    <row r="172" spans="1:16" x14ac:dyDescent="0.2">
      <c r="A172" s="337"/>
      <c r="B172" s="337"/>
      <c r="C172" s="337"/>
      <c r="D172" s="337"/>
      <c r="E172" s="337"/>
      <c r="F172" s="337"/>
      <c r="G172" s="337"/>
      <c r="H172" s="337"/>
      <c r="I172" s="337"/>
      <c r="J172" s="337"/>
      <c r="K172" s="337"/>
      <c r="L172" s="337"/>
      <c r="M172" s="337"/>
      <c r="N172" s="337"/>
      <c r="O172" s="337"/>
      <c r="P172" s="337"/>
    </row>
    <row r="173" spans="1:16" x14ac:dyDescent="0.2">
      <c r="A173" s="337"/>
      <c r="B173" s="337"/>
      <c r="C173" s="337"/>
      <c r="D173" s="337"/>
      <c r="E173" s="337"/>
      <c r="F173" s="337"/>
      <c r="G173" s="337"/>
      <c r="H173" s="337"/>
      <c r="I173" s="337"/>
      <c r="J173" s="337"/>
      <c r="K173" s="337"/>
      <c r="L173" s="337"/>
      <c r="M173" s="337"/>
      <c r="N173" s="337"/>
      <c r="O173" s="337"/>
      <c r="P173" s="337"/>
    </row>
    <row r="174" spans="1:16" x14ac:dyDescent="0.2">
      <c r="A174" s="337"/>
      <c r="B174" s="337"/>
      <c r="C174" s="337"/>
      <c r="D174" s="337"/>
      <c r="E174" s="337"/>
      <c r="F174" s="337"/>
      <c r="G174" s="337"/>
      <c r="H174" s="337"/>
      <c r="I174" s="337"/>
      <c r="J174" s="337"/>
      <c r="K174" s="337"/>
      <c r="L174" s="337"/>
      <c r="M174" s="337"/>
      <c r="N174" s="337"/>
      <c r="O174" s="337"/>
      <c r="P174" s="337"/>
    </row>
    <row r="175" spans="1:16" x14ac:dyDescent="0.2">
      <c r="A175" s="337"/>
      <c r="B175" s="337"/>
      <c r="C175" s="337"/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337"/>
      <c r="P175" s="337"/>
    </row>
    <row r="176" spans="1:16" x14ac:dyDescent="0.2">
      <c r="A176" s="337"/>
      <c r="B176" s="337"/>
      <c r="C176" s="337"/>
      <c r="D176" s="337"/>
      <c r="E176" s="337"/>
      <c r="F176" s="337"/>
      <c r="G176" s="337"/>
      <c r="H176" s="337"/>
      <c r="I176" s="337"/>
      <c r="J176" s="337"/>
      <c r="K176" s="337"/>
      <c r="L176" s="337"/>
      <c r="M176" s="337"/>
      <c r="N176" s="337"/>
      <c r="O176" s="337"/>
      <c r="P176" s="337"/>
    </row>
    <row r="177" spans="1:16" x14ac:dyDescent="0.2">
      <c r="A177" s="337"/>
      <c r="B177" s="337"/>
      <c r="C177" s="337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337"/>
    </row>
    <row r="178" spans="1:16" x14ac:dyDescent="0.2">
      <c r="A178" s="337"/>
      <c r="B178" s="337"/>
      <c r="C178" s="337"/>
      <c r="D178" s="337"/>
      <c r="E178" s="337"/>
      <c r="F178" s="337"/>
      <c r="G178" s="337"/>
      <c r="H178" s="337"/>
      <c r="I178" s="337"/>
      <c r="J178" s="337"/>
      <c r="K178" s="337"/>
      <c r="L178" s="337"/>
      <c r="M178" s="337"/>
      <c r="N178" s="337"/>
      <c r="O178" s="337"/>
      <c r="P178" s="337"/>
    </row>
    <row r="179" spans="1:16" x14ac:dyDescent="0.2">
      <c r="A179" s="337"/>
      <c r="B179" s="337"/>
      <c r="C179" s="337"/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337"/>
      <c r="P179" s="337"/>
    </row>
    <row r="180" spans="1:16" x14ac:dyDescent="0.2">
      <c r="A180" s="337"/>
      <c r="B180" s="337"/>
      <c r="C180" s="337"/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337"/>
      <c r="P180" s="337"/>
    </row>
    <row r="181" spans="1:16" x14ac:dyDescent="0.2">
      <c r="A181" s="337"/>
      <c r="B181" s="337"/>
      <c r="C181" s="337"/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337"/>
      <c r="P181" s="337"/>
    </row>
    <row r="182" spans="1:16" x14ac:dyDescent="0.2">
      <c r="A182" s="337"/>
      <c r="B182" s="337"/>
      <c r="C182" s="337"/>
      <c r="D182" s="337"/>
      <c r="E182" s="337"/>
      <c r="F182" s="337"/>
      <c r="G182" s="337"/>
      <c r="H182" s="337"/>
      <c r="I182" s="337"/>
      <c r="J182" s="337"/>
      <c r="K182" s="337"/>
      <c r="L182" s="337"/>
      <c r="M182" s="337"/>
      <c r="N182" s="337"/>
      <c r="O182" s="337"/>
      <c r="P182" s="337"/>
    </row>
    <row r="183" spans="1:16" x14ac:dyDescent="0.2">
      <c r="A183" s="337"/>
      <c r="B183" s="337"/>
      <c r="C183" s="337"/>
      <c r="D183" s="337"/>
      <c r="E183" s="337"/>
      <c r="F183" s="337"/>
      <c r="G183" s="337"/>
      <c r="H183" s="337"/>
      <c r="I183" s="337"/>
      <c r="J183" s="337"/>
      <c r="K183" s="337"/>
      <c r="L183" s="337"/>
      <c r="M183" s="337"/>
      <c r="N183" s="337"/>
      <c r="O183" s="337"/>
      <c r="P183" s="337"/>
    </row>
    <row r="184" spans="1:16" x14ac:dyDescent="0.2">
      <c r="A184" s="337"/>
      <c r="B184" s="337"/>
      <c r="C184" s="337"/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337"/>
      <c r="P184" s="337"/>
    </row>
    <row r="185" spans="1:16" x14ac:dyDescent="0.2">
      <c r="A185" s="337"/>
      <c r="B185" s="337"/>
      <c r="C185" s="337"/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337"/>
      <c r="P185" s="337"/>
    </row>
    <row r="186" spans="1:16" x14ac:dyDescent="0.2">
      <c r="A186" s="337"/>
      <c r="B186" s="337"/>
      <c r="C186" s="337"/>
      <c r="D186" s="337"/>
      <c r="E186" s="337"/>
      <c r="F186" s="337"/>
      <c r="G186" s="337"/>
      <c r="H186" s="337"/>
      <c r="I186" s="337"/>
      <c r="J186" s="337"/>
      <c r="K186" s="337"/>
      <c r="L186" s="337"/>
      <c r="M186" s="337"/>
      <c r="N186" s="337"/>
      <c r="O186" s="337"/>
      <c r="P186" s="337"/>
    </row>
    <row r="187" spans="1:16" x14ac:dyDescent="0.2">
      <c r="A187" s="337"/>
      <c r="B187" s="337"/>
      <c r="C187" s="337"/>
      <c r="D187" s="337"/>
      <c r="E187" s="337"/>
      <c r="F187" s="337"/>
      <c r="G187" s="337"/>
      <c r="H187" s="337"/>
      <c r="I187" s="337"/>
      <c r="J187" s="337"/>
      <c r="K187" s="337"/>
      <c r="L187" s="337"/>
      <c r="M187" s="337"/>
      <c r="N187" s="337"/>
      <c r="O187" s="337"/>
      <c r="P187" s="337"/>
    </row>
    <row r="188" spans="1:16" x14ac:dyDescent="0.2">
      <c r="A188" s="337"/>
      <c r="B188" s="337"/>
      <c r="C188" s="337"/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337"/>
      <c r="P188" s="337"/>
    </row>
    <row r="189" spans="1:16" x14ac:dyDescent="0.2">
      <c r="A189" s="337"/>
      <c r="B189" s="337"/>
      <c r="C189" s="337"/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337"/>
      <c r="P189" s="337"/>
    </row>
    <row r="190" spans="1:16" x14ac:dyDescent="0.2">
      <c r="A190" s="337"/>
      <c r="B190" s="337"/>
      <c r="C190" s="337"/>
      <c r="D190" s="337"/>
      <c r="E190" s="337"/>
      <c r="F190" s="337"/>
      <c r="G190" s="337"/>
      <c r="H190" s="337"/>
      <c r="I190" s="337"/>
      <c r="J190" s="337"/>
      <c r="K190" s="337"/>
      <c r="L190" s="337"/>
      <c r="M190" s="337"/>
      <c r="N190" s="337"/>
      <c r="O190" s="337"/>
      <c r="P190" s="337"/>
    </row>
    <row r="191" spans="1:16" x14ac:dyDescent="0.2">
      <c r="A191" s="337"/>
      <c r="B191" s="337"/>
      <c r="C191" s="337"/>
      <c r="D191" s="337"/>
      <c r="E191" s="337"/>
      <c r="F191" s="337"/>
      <c r="G191" s="337"/>
      <c r="H191" s="337"/>
      <c r="I191" s="337"/>
      <c r="J191" s="337"/>
      <c r="K191" s="337"/>
      <c r="L191" s="337"/>
      <c r="M191" s="337"/>
      <c r="N191" s="337"/>
      <c r="O191" s="337"/>
      <c r="P191" s="337"/>
    </row>
    <row r="192" spans="1:16" x14ac:dyDescent="0.2">
      <c r="A192" s="337"/>
      <c r="B192" s="337"/>
      <c r="C192" s="337"/>
      <c r="D192" s="337"/>
      <c r="E192" s="337"/>
      <c r="F192" s="337"/>
      <c r="G192" s="337"/>
      <c r="H192" s="337"/>
      <c r="I192" s="337"/>
      <c r="J192" s="337"/>
      <c r="K192" s="337"/>
      <c r="L192" s="337"/>
      <c r="M192" s="337"/>
      <c r="N192" s="337"/>
      <c r="O192" s="337"/>
      <c r="P192" s="337"/>
    </row>
    <row r="193" spans="1:16" x14ac:dyDescent="0.2">
      <c r="A193" s="337"/>
      <c r="B193" s="337"/>
      <c r="C193" s="337"/>
      <c r="D193" s="337"/>
      <c r="E193" s="337"/>
      <c r="F193" s="337"/>
      <c r="G193" s="337"/>
      <c r="H193" s="337"/>
      <c r="I193" s="337"/>
      <c r="J193" s="337"/>
      <c r="K193" s="337"/>
      <c r="L193" s="337"/>
      <c r="M193" s="337"/>
      <c r="N193" s="337"/>
      <c r="O193" s="337"/>
      <c r="P193" s="337"/>
    </row>
    <row r="194" spans="1:16" x14ac:dyDescent="0.2">
      <c r="A194" s="337"/>
      <c r="B194" s="337"/>
      <c r="C194" s="337"/>
      <c r="D194" s="337"/>
      <c r="E194" s="337"/>
      <c r="F194" s="337"/>
      <c r="G194" s="337"/>
      <c r="H194" s="337"/>
      <c r="I194" s="337"/>
      <c r="J194" s="337"/>
      <c r="K194" s="337"/>
      <c r="L194" s="337"/>
      <c r="M194" s="337"/>
      <c r="N194" s="337"/>
      <c r="O194" s="337"/>
      <c r="P194" s="337"/>
    </row>
    <row r="195" spans="1:16" x14ac:dyDescent="0.2">
      <c r="A195" s="337"/>
      <c r="B195" s="337"/>
      <c r="C195" s="337"/>
      <c r="D195" s="337"/>
      <c r="E195" s="337"/>
      <c r="F195" s="337"/>
      <c r="G195" s="337"/>
      <c r="H195" s="337"/>
      <c r="I195" s="337"/>
      <c r="J195" s="337"/>
      <c r="K195" s="337"/>
      <c r="L195" s="337"/>
      <c r="M195" s="337"/>
      <c r="N195" s="337"/>
      <c r="O195" s="337"/>
      <c r="P195" s="337"/>
    </row>
    <row r="196" spans="1:16" x14ac:dyDescent="0.2">
      <c r="A196" s="337"/>
      <c r="B196" s="337"/>
      <c r="C196" s="337"/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337"/>
      <c r="P196" s="337"/>
    </row>
    <row r="197" spans="1:16" x14ac:dyDescent="0.2">
      <c r="A197" s="337"/>
      <c r="B197" s="337"/>
      <c r="C197" s="337"/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337"/>
      <c r="P197" s="337"/>
    </row>
    <row r="198" spans="1:16" x14ac:dyDescent="0.2">
      <c r="A198" s="337"/>
      <c r="B198" s="337"/>
      <c r="C198" s="337"/>
      <c r="D198" s="337"/>
      <c r="E198" s="337"/>
      <c r="F198" s="337"/>
      <c r="G198" s="337"/>
      <c r="H198" s="337"/>
      <c r="I198" s="337"/>
      <c r="J198" s="337"/>
      <c r="K198" s="337"/>
      <c r="L198" s="337"/>
      <c r="M198" s="337"/>
      <c r="N198" s="337"/>
      <c r="O198" s="337"/>
      <c r="P198" s="337"/>
    </row>
    <row r="199" spans="1:16" x14ac:dyDescent="0.2">
      <c r="A199" s="337"/>
      <c r="B199" s="337"/>
      <c r="C199" s="337"/>
      <c r="D199" s="337"/>
      <c r="E199" s="337"/>
      <c r="F199" s="337"/>
      <c r="G199" s="337"/>
      <c r="H199" s="337"/>
      <c r="I199" s="337"/>
      <c r="J199" s="337"/>
      <c r="K199" s="337"/>
      <c r="L199" s="337"/>
      <c r="M199" s="337"/>
      <c r="N199" s="337"/>
      <c r="O199" s="337"/>
      <c r="P199" s="337"/>
    </row>
    <row r="200" spans="1:16" x14ac:dyDescent="0.2">
      <c r="A200" s="337"/>
      <c r="B200" s="337"/>
      <c r="C200" s="337"/>
      <c r="D200" s="337"/>
      <c r="E200" s="337"/>
      <c r="F200" s="337"/>
      <c r="G200" s="337"/>
      <c r="H200" s="337"/>
      <c r="I200" s="337"/>
      <c r="J200" s="337"/>
      <c r="K200" s="337"/>
      <c r="L200" s="337"/>
      <c r="M200" s="337"/>
      <c r="N200" s="337"/>
      <c r="O200" s="337"/>
      <c r="P200" s="337"/>
    </row>
    <row r="201" spans="1:16" x14ac:dyDescent="0.2">
      <c r="A201" s="337"/>
      <c r="B201" s="337"/>
      <c r="C201" s="337"/>
      <c r="D201" s="337"/>
      <c r="E201" s="337"/>
      <c r="F201" s="337"/>
      <c r="G201" s="337"/>
      <c r="H201" s="337"/>
      <c r="I201" s="337"/>
      <c r="J201" s="337"/>
      <c r="K201" s="337"/>
      <c r="L201" s="337"/>
      <c r="M201" s="337"/>
      <c r="N201" s="337"/>
      <c r="O201" s="337"/>
      <c r="P201" s="337"/>
    </row>
    <row r="202" spans="1:16" x14ac:dyDescent="0.2">
      <c r="A202" s="337"/>
      <c r="B202" s="337"/>
      <c r="C202" s="337"/>
      <c r="D202" s="337"/>
      <c r="E202" s="337"/>
      <c r="F202" s="337"/>
      <c r="G202" s="337"/>
      <c r="H202" s="337"/>
      <c r="I202" s="337"/>
      <c r="J202" s="337"/>
      <c r="K202" s="337"/>
      <c r="L202" s="337"/>
      <c r="M202" s="337"/>
      <c r="N202" s="337"/>
      <c r="O202" s="337"/>
      <c r="P202" s="337"/>
    </row>
    <row r="203" spans="1:16" x14ac:dyDescent="0.2">
      <c r="A203" s="337"/>
      <c r="B203" s="337"/>
      <c r="C203" s="337"/>
      <c r="D203" s="337"/>
      <c r="E203" s="337"/>
      <c r="F203" s="337"/>
      <c r="G203" s="337"/>
      <c r="H203" s="337"/>
      <c r="I203" s="337"/>
      <c r="J203" s="337"/>
      <c r="K203" s="337"/>
      <c r="L203" s="337"/>
      <c r="M203" s="337"/>
      <c r="N203" s="337"/>
      <c r="O203" s="337"/>
      <c r="P203" s="337"/>
    </row>
    <row r="204" spans="1:16" x14ac:dyDescent="0.2">
      <c r="A204" s="337"/>
      <c r="B204" s="337"/>
      <c r="C204" s="337"/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337"/>
      <c r="P204" s="337"/>
    </row>
    <row r="205" spans="1:16" x14ac:dyDescent="0.2">
      <c r="A205" s="337"/>
      <c r="B205" s="337"/>
      <c r="C205" s="337"/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337"/>
      <c r="P205" s="337"/>
    </row>
    <row r="206" spans="1:16" x14ac:dyDescent="0.2">
      <c r="A206" s="337"/>
      <c r="B206" s="337"/>
      <c r="C206" s="337"/>
      <c r="D206" s="337"/>
      <c r="E206" s="337"/>
      <c r="F206" s="337"/>
      <c r="G206" s="337"/>
      <c r="H206" s="337"/>
      <c r="I206" s="337"/>
      <c r="J206" s="337"/>
      <c r="K206" s="337"/>
      <c r="L206" s="337"/>
      <c r="M206" s="337"/>
      <c r="N206" s="337"/>
      <c r="O206" s="337"/>
      <c r="P206" s="337"/>
    </row>
    <row r="207" spans="1:16" x14ac:dyDescent="0.2">
      <c r="A207" s="337"/>
      <c r="B207" s="337"/>
      <c r="C207" s="337"/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337"/>
      <c r="P207" s="337"/>
    </row>
    <row r="208" spans="1:16" x14ac:dyDescent="0.2">
      <c r="A208" s="337"/>
      <c r="B208" s="337"/>
      <c r="C208" s="337"/>
      <c r="D208" s="337"/>
      <c r="E208" s="337"/>
      <c r="F208" s="337"/>
      <c r="G208" s="337"/>
      <c r="H208" s="337"/>
      <c r="I208" s="337"/>
      <c r="J208" s="337"/>
      <c r="K208" s="337"/>
      <c r="L208" s="337"/>
      <c r="M208" s="337"/>
      <c r="N208" s="337"/>
      <c r="O208" s="337"/>
      <c r="P208" s="337"/>
    </row>
    <row r="209" spans="1:16" x14ac:dyDescent="0.2">
      <c r="A209" s="337"/>
      <c r="B209" s="337"/>
      <c r="C209" s="337"/>
      <c r="D209" s="337"/>
      <c r="E209" s="337"/>
      <c r="F209" s="337"/>
      <c r="G209" s="337"/>
      <c r="H209" s="337"/>
      <c r="I209" s="337"/>
      <c r="J209" s="337"/>
      <c r="K209" s="337"/>
      <c r="L209" s="337"/>
      <c r="M209" s="337"/>
      <c r="N209" s="337"/>
      <c r="O209" s="337"/>
      <c r="P209" s="337"/>
    </row>
    <row r="210" spans="1:16" x14ac:dyDescent="0.2">
      <c r="A210" s="337"/>
      <c r="B210" s="337"/>
      <c r="C210" s="337"/>
      <c r="D210" s="337"/>
      <c r="E210" s="337"/>
      <c r="F210" s="337"/>
      <c r="G210" s="337"/>
      <c r="H210" s="337"/>
      <c r="I210" s="337"/>
      <c r="J210" s="337"/>
      <c r="K210" s="337"/>
      <c r="L210" s="337"/>
      <c r="M210" s="337"/>
      <c r="N210" s="337"/>
      <c r="O210" s="337"/>
      <c r="P210" s="337"/>
    </row>
    <row r="211" spans="1:16" x14ac:dyDescent="0.2">
      <c r="A211" s="337"/>
      <c r="B211" s="337"/>
      <c r="C211" s="337"/>
      <c r="D211" s="337"/>
      <c r="E211" s="337"/>
      <c r="F211" s="337"/>
      <c r="G211" s="337"/>
      <c r="H211" s="337"/>
      <c r="I211" s="337"/>
      <c r="J211" s="337"/>
      <c r="K211" s="337"/>
      <c r="L211" s="337"/>
      <c r="M211" s="337"/>
      <c r="N211" s="337"/>
      <c r="O211" s="337"/>
      <c r="P211" s="337"/>
    </row>
    <row r="212" spans="1:16" x14ac:dyDescent="0.2">
      <c r="A212" s="337"/>
      <c r="B212" s="337"/>
      <c r="C212" s="337"/>
      <c r="D212" s="337"/>
      <c r="E212" s="337"/>
      <c r="F212" s="337"/>
      <c r="G212" s="337"/>
      <c r="H212" s="337"/>
      <c r="I212" s="337"/>
      <c r="J212" s="337"/>
      <c r="K212" s="337"/>
      <c r="L212" s="337"/>
      <c r="M212" s="337"/>
      <c r="N212" s="337"/>
      <c r="O212" s="337"/>
      <c r="P212" s="337"/>
    </row>
    <row r="213" spans="1:16" x14ac:dyDescent="0.2">
      <c r="A213" s="337"/>
      <c r="B213" s="337"/>
      <c r="C213" s="337"/>
      <c r="D213" s="337"/>
      <c r="E213" s="337"/>
      <c r="F213" s="337"/>
      <c r="G213" s="337"/>
      <c r="H213" s="337"/>
      <c r="I213" s="337"/>
      <c r="J213" s="337"/>
      <c r="K213" s="337"/>
      <c r="L213" s="337"/>
      <c r="M213" s="337"/>
      <c r="N213" s="337"/>
      <c r="O213" s="337"/>
      <c r="P213" s="337"/>
    </row>
    <row r="214" spans="1:16" x14ac:dyDescent="0.2">
      <c r="A214" s="337"/>
      <c r="B214" s="337"/>
      <c r="C214" s="337"/>
      <c r="D214" s="337"/>
      <c r="E214" s="337"/>
      <c r="F214" s="337"/>
      <c r="G214" s="337"/>
      <c r="H214" s="337"/>
      <c r="I214" s="337"/>
      <c r="J214" s="337"/>
      <c r="K214" s="337"/>
      <c r="L214" s="337"/>
      <c r="M214" s="337"/>
      <c r="N214" s="337"/>
      <c r="O214" s="337"/>
      <c r="P214" s="337"/>
    </row>
    <row r="215" spans="1:16" x14ac:dyDescent="0.2">
      <c r="A215" s="337"/>
      <c r="B215" s="337"/>
      <c r="C215" s="337"/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337"/>
      <c r="P215" s="337"/>
    </row>
    <row r="216" spans="1:16" x14ac:dyDescent="0.2">
      <c r="A216" s="337"/>
      <c r="B216" s="337"/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</row>
    <row r="217" spans="1:16" x14ac:dyDescent="0.2">
      <c r="A217" s="337"/>
      <c r="B217" s="337"/>
      <c r="C217" s="337"/>
      <c r="D217" s="337"/>
      <c r="E217" s="337"/>
      <c r="F217" s="337"/>
      <c r="G217" s="337"/>
      <c r="H217" s="337"/>
      <c r="I217" s="337"/>
      <c r="J217" s="337"/>
      <c r="K217" s="337"/>
      <c r="L217" s="337"/>
      <c r="M217" s="337"/>
      <c r="N217" s="337"/>
      <c r="O217" s="337"/>
      <c r="P217" s="337"/>
    </row>
    <row r="218" spans="1:16" x14ac:dyDescent="0.2">
      <c r="A218" s="337"/>
      <c r="B218" s="337"/>
      <c r="C218" s="337"/>
      <c r="D218" s="337"/>
      <c r="E218" s="337"/>
      <c r="F218" s="337"/>
      <c r="G218" s="337"/>
      <c r="H218" s="337"/>
      <c r="I218" s="337"/>
      <c r="J218" s="337"/>
      <c r="K218" s="337"/>
      <c r="L218" s="337"/>
      <c r="M218" s="337"/>
      <c r="N218" s="337"/>
      <c r="O218" s="337"/>
      <c r="P218" s="337"/>
    </row>
    <row r="219" spans="1:16" x14ac:dyDescent="0.2">
      <c r="A219" s="337"/>
      <c r="B219" s="337"/>
      <c r="C219" s="337"/>
      <c r="D219" s="337"/>
      <c r="E219" s="337"/>
      <c r="F219" s="337"/>
      <c r="G219" s="337"/>
      <c r="H219" s="337"/>
      <c r="I219" s="337"/>
      <c r="J219" s="337"/>
      <c r="K219" s="337"/>
      <c r="L219" s="337"/>
      <c r="M219" s="337"/>
      <c r="N219" s="337"/>
      <c r="O219" s="337"/>
      <c r="P219" s="337"/>
    </row>
    <row r="220" spans="1:16" x14ac:dyDescent="0.2">
      <c r="A220" s="337"/>
      <c r="B220" s="337"/>
      <c r="C220" s="337"/>
      <c r="D220" s="337"/>
      <c r="E220" s="337"/>
      <c r="F220" s="337"/>
      <c r="G220" s="337"/>
      <c r="H220" s="337"/>
      <c r="I220" s="337"/>
      <c r="J220" s="337"/>
      <c r="K220" s="337"/>
      <c r="L220" s="337"/>
      <c r="M220" s="337"/>
      <c r="N220" s="337"/>
      <c r="O220" s="337"/>
      <c r="P220" s="337"/>
    </row>
    <row r="221" spans="1:16" x14ac:dyDescent="0.2">
      <c r="A221" s="337"/>
      <c r="B221" s="337"/>
      <c r="C221" s="337"/>
      <c r="D221" s="337"/>
      <c r="E221" s="337"/>
      <c r="F221" s="337"/>
      <c r="G221" s="337"/>
      <c r="H221" s="337"/>
      <c r="I221" s="337"/>
      <c r="J221" s="337"/>
      <c r="K221" s="337"/>
      <c r="L221" s="337"/>
      <c r="M221" s="337"/>
      <c r="N221" s="337"/>
      <c r="O221" s="337"/>
      <c r="P221" s="337"/>
    </row>
    <row r="222" spans="1:16" x14ac:dyDescent="0.2">
      <c r="A222" s="337"/>
      <c r="B222" s="337"/>
      <c r="C222" s="337"/>
      <c r="D222" s="337"/>
      <c r="E222" s="337"/>
      <c r="F222" s="337"/>
      <c r="G222" s="337"/>
      <c r="H222" s="337"/>
      <c r="I222" s="337"/>
      <c r="J222" s="337"/>
      <c r="K222" s="337"/>
      <c r="L222" s="337"/>
      <c r="M222" s="337"/>
      <c r="N222" s="337"/>
      <c r="O222" s="337"/>
      <c r="P222" s="337"/>
    </row>
    <row r="223" spans="1:16" x14ac:dyDescent="0.2">
      <c r="A223" s="337"/>
      <c r="B223" s="337"/>
      <c r="C223" s="337"/>
      <c r="D223" s="337"/>
      <c r="E223" s="337"/>
      <c r="F223" s="337"/>
      <c r="G223" s="337"/>
      <c r="H223" s="337"/>
      <c r="I223" s="337"/>
      <c r="J223" s="337"/>
      <c r="K223" s="337"/>
      <c r="L223" s="337"/>
      <c r="M223" s="337"/>
      <c r="N223" s="337"/>
      <c r="O223" s="337"/>
      <c r="P223" s="337"/>
    </row>
    <row r="224" spans="1:16" x14ac:dyDescent="0.2">
      <c r="A224" s="337"/>
      <c r="B224" s="337"/>
      <c r="C224" s="337"/>
      <c r="D224" s="337"/>
      <c r="E224" s="337"/>
      <c r="F224" s="337"/>
      <c r="G224" s="337"/>
      <c r="H224" s="337"/>
      <c r="I224" s="337"/>
      <c r="J224" s="337"/>
      <c r="K224" s="337"/>
      <c r="L224" s="337"/>
      <c r="M224" s="337"/>
      <c r="N224" s="337"/>
      <c r="O224" s="337"/>
      <c r="P224" s="337"/>
    </row>
    <row r="225" spans="1:16" x14ac:dyDescent="0.2">
      <c r="A225" s="337"/>
      <c r="B225" s="337"/>
      <c r="C225" s="337"/>
      <c r="D225" s="337"/>
      <c r="E225" s="337"/>
      <c r="F225" s="337"/>
      <c r="G225" s="337"/>
      <c r="H225" s="337"/>
      <c r="I225" s="337"/>
      <c r="J225" s="337"/>
      <c r="K225" s="337"/>
      <c r="L225" s="337"/>
      <c r="M225" s="337"/>
      <c r="N225" s="337"/>
      <c r="O225" s="337"/>
      <c r="P225" s="337"/>
    </row>
    <row r="226" spans="1:16" x14ac:dyDescent="0.2">
      <c r="A226" s="337"/>
      <c r="B226" s="337"/>
      <c r="C226" s="337"/>
      <c r="D226" s="337"/>
      <c r="E226" s="337"/>
      <c r="F226" s="337"/>
      <c r="G226" s="337"/>
      <c r="H226" s="337"/>
      <c r="I226" s="337"/>
      <c r="J226" s="337"/>
      <c r="K226" s="337"/>
      <c r="L226" s="337"/>
      <c r="M226" s="337"/>
      <c r="N226" s="337"/>
      <c r="O226" s="337"/>
      <c r="P226" s="337"/>
    </row>
    <row r="227" spans="1:16" x14ac:dyDescent="0.2">
      <c r="A227" s="337"/>
      <c r="B227" s="337"/>
      <c r="C227" s="337"/>
      <c r="D227" s="337"/>
      <c r="E227" s="337"/>
      <c r="F227" s="337"/>
      <c r="G227" s="337"/>
      <c r="H227" s="337"/>
      <c r="I227" s="337"/>
      <c r="J227" s="337"/>
      <c r="K227" s="337"/>
      <c r="L227" s="337"/>
      <c r="M227" s="337"/>
      <c r="N227" s="337"/>
      <c r="O227" s="337"/>
      <c r="P227" s="337"/>
    </row>
    <row r="228" spans="1:16" x14ac:dyDescent="0.2">
      <c r="A228" s="337"/>
      <c r="B228" s="337"/>
      <c r="C228" s="337"/>
      <c r="D228" s="337"/>
      <c r="E228" s="337"/>
      <c r="F228" s="337"/>
      <c r="G228" s="337"/>
      <c r="H228" s="337"/>
      <c r="I228" s="337"/>
      <c r="J228" s="337"/>
      <c r="K228" s="337"/>
      <c r="L228" s="337"/>
      <c r="M228" s="337"/>
      <c r="N228" s="337"/>
      <c r="O228" s="337"/>
      <c r="P228" s="337"/>
    </row>
    <row r="229" spans="1:16" x14ac:dyDescent="0.2">
      <c r="A229" s="337"/>
      <c r="B229" s="337"/>
      <c r="C229" s="337"/>
      <c r="D229" s="337"/>
      <c r="E229" s="337"/>
      <c r="F229" s="337"/>
      <c r="G229" s="337"/>
      <c r="H229" s="337"/>
      <c r="I229" s="337"/>
      <c r="J229" s="337"/>
      <c r="K229" s="337"/>
      <c r="L229" s="337"/>
      <c r="M229" s="337"/>
      <c r="N229" s="337"/>
      <c r="O229" s="337"/>
      <c r="P229" s="337"/>
    </row>
    <row r="230" spans="1:16" x14ac:dyDescent="0.2">
      <c r="A230" s="337"/>
      <c r="B230" s="337"/>
      <c r="C230" s="337"/>
      <c r="D230" s="337"/>
      <c r="E230" s="337"/>
      <c r="F230" s="337"/>
      <c r="G230" s="337"/>
      <c r="H230" s="337"/>
      <c r="I230" s="337"/>
      <c r="J230" s="337"/>
      <c r="K230" s="337"/>
      <c r="L230" s="337"/>
      <c r="M230" s="337"/>
      <c r="N230" s="337"/>
      <c r="O230" s="337"/>
      <c r="P230" s="337"/>
    </row>
    <row r="231" spans="1:16" x14ac:dyDescent="0.2">
      <c r="A231" s="337"/>
      <c r="B231" s="337"/>
      <c r="C231" s="337"/>
      <c r="D231" s="337"/>
      <c r="E231" s="337"/>
      <c r="F231" s="337"/>
      <c r="G231" s="337"/>
      <c r="H231" s="337"/>
      <c r="I231" s="337"/>
      <c r="J231" s="337"/>
      <c r="K231" s="337"/>
      <c r="L231" s="337"/>
      <c r="M231" s="337"/>
      <c r="N231" s="337"/>
      <c r="O231" s="337"/>
      <c r="P231" s="337"/>
    </row>
    <row r="232" spans="1:16" x14ac:dyDescent="0.2">
      <c r="A232" s="337"/>
      <c r="B232" s="337"/>
      <c r="C232" s="337"/>
      <c r="D232" s="337"/>
      <c r="E232" s="337"/>
      <c r="F232" s="337"/>
      <c r="G232" s="337"/>
      <c r="H232" s="337"/>
      <c r="I232" s="337"/>
      <c r="J232" s="337"/>
      <c r="K232" s="337"/>
      <c r="L232" s="337"/>
      <c r="M232" s="337"/>
      <c r="N232" s="337"/>
      <c r="O232" s="337"/>
      <c r="P232" s="337"/>
    </row>
    <row r="233" spans="1:16" x14ac:dyDescent="0.2">
      <c r="A233" s="337"/>
      <c r="B233" s="337"/>
      <c r="C233" s="337"/>
      <c r="D233" s="337"/>
      <c r="E233" s="337"/>
      <c r="F233" s="337"/>
      <c r="G233" s="337"/>
      <c r="H233" s="337"/>
      <c r="I233" s="337"/>
      <c r="J233" s="337"/>
      <c r="K233" s="337"/>
      <c r="L233" s="337"/>
      <c r="M233" s="337"/>
      <c r="N233" s="337"/>
      <c r="O233" s="337"/>
      <c r="P233" s="337"/>
    </row>
    <row r="234" spans="1:16" x14ac:dyDescent="0.2">
      <c r="A234" s="337"/>
      <c r="B234" s="337"/>
      <c r="C234" s="337"/>
      <c r="D234" s="337"/>
      <c r="E234" s="337"/>
      <c r="F234" s="337"/>
      <c r="G234" s="337"/>
      <c r="H234" s="337"/>
      <c r="I234" s="337"/>
      <c r="J234" s="337"/>
      <c r="K234" s="337"/>
      <c r="L234" s="337"/>
      <c r="M234" s="337"/>
      <c r="N234" s="337"/>
      <c r="O234" s="337"/>
      <c r="P234" s="337"/>
    </row>
    <row r="235" spans="1:16" x14ac:dyDescent="0.2">
      <c r="A235" s="337"/>
      <c r="B235" s="337"/>
      <c r="C235" s="337"/>
      <c r="D235" s="337"/>
      <c r="E235" s="337"/>
      <c r="F235" s="337"/>
      <c r="G235" s="337"/>
      <c r="H235" s="337"/>
      <c r="I235" s="337"/>
      <c r="J235" s="337"/>
      <c r="K235" s="337"/>
      <c r="L235" s="337"/>
      <c r="M235" s="337"/>
      <c r="N235" s="337"/>
      <c r="O235" s="337"/>
      <c r="P235" s="337"/>
    </row>
    <row r="236" spans="1:16" x14ac:dyDescent="0.2">
      <c r="A236" s="337"/>
      <c r="B236" s="337"/>
      <c r="C236" s="337"/>
      <c r="D236" s="337"/>
      <c r="E236" s="337"/>
      <c r="F236" s="337"/>
      <c r="G236" s="337"/>
      <c r="H236" s="337"/>
      <c r="I236" s="337"/>
      <c r="J236" s="337"/>
      <c r="K236" s="337"/>
      <c r="L236" s="337"/>
      <c r="M236" s="337"/>
      <c r="N236" s="337"/>
      <c r="O236" s="337"/>
      <c r="P236" s="337"/>
    </row>
    <row r="237" spans="1:16" x14ac:dyDescent="0.2">
      <c r="A237" s="337"/>
      <c r="B237" s="337"/>
      <c r="C237" s="337"/>
      <c r="D237" s="337"/>
      <c r="E237" s="337"/>
      <c r="F237" s="337"/>
      <c r="G237" s="337"/>
      <c r="H237" s="337"/>
      <c r="I237" s="337"/>
      <c r="J237" s="337"/>
      <c r="K237" s="337"/>
      <c r="L237" s="337"/>
      <c r="M237" s="337"/>
      <c r="N237" s="337"/>
      <c r="O237" s="337"/>
      <c r="P237" s="337"/>
    </row>
    <row r="238" spans="1:16" x14ac:dyDescent="0.2">
      <c r="A238" s="337"/>
      <c r="B238" s="337"/>
      <c r="C238" s="337"/>
      <c r="D238" s="337"/>
      <c r="E238" s="337"/>
      <c r="F238" s="337"/>
      <c r="G238" s="337"/>
      <c r="H238" s="337"/>
      <c r="I238" s="337"/>
      <c r="J238" s="337"/>
      <c r="K238" s="337"/>
      <c r="L238" s="337"/>
      <c r="M238" s="337"/>
      <c r="N238" s="337"/>
      <c r="O238" s="337"/>
      <c r="P238" s="337"/>
    </row>
    <row r="239" spans="1:16" x14ac:dyDescent="0.2">
      <c r="A239" s="337"/>
      <c r="B239" s="337"/>
      <c r="C239" s="337"/>
      <c r="D239" s="337"/>
      <c r="E239" s="337"/>
      <c r="F239" s="337"/>
      <c r="G239" s="337"/>
      <c r="H239" s="337"/>
      <c r="I239" s="337"/>
      <c r="J239" s="337"/>
      <c r="K239" s="337"/>
      <c r="L239" s="337"/>
      <c r="M239" s="337"/>
      <c r="N239" s="337"/>
      <c r="O239" s="337"/>
      <c r="P239" s="337"/>
    </row>
    <row r="240" spans="1:16" x14ac:dyDescent="0.2">
      <c r="A240" s="337"/>
      <c r="B240" s="337"/>
      <c r="C240" s="337"/>
      <c r="D240" s="337"/>
      <c r="E240" s="337"/>
      <c r="F240" s="337"/>
      <c r="G240" s="337"/>
      <c r="H240" s="337"/>
      <c r="I240" s="337"/>
      <c r="J240" s="337"/>
      <c r="K240" s="337"/>
      <c r="L240" s="337"/>
      <c r="M240" s="337"/>
      <c r="N240" s="337"/>
      <c r="O240" s="337"/>
      <c r="P240" s="337"/>
    </row>
    <row r="241" spans="1:16" x14ac:dyDescent="0.2">
      <c r="A241" s="337"/>
      <c r="B241" s="337"/>
      <c r="C241" s="337"/>
      <c r="D241" s="337"/>
      <c r="E241" s="337"/>
      <c r="F241" s="337"/>
      <c r="G241" s="337"/>
      <c r="H241" s="337"/>
      <c r="I241" s="337"/>
      <c r="J241" s="337"/>
      <c r="K241" s="337"/>
      <c r="L241" s="337"/>
      <c r="M241" s="337"/>
      <c r="N241" s="337"/>
      <c r="O241" s="337"/>
      <c r="P241" s="337"/>
    </row>
    <row r="242" spans="1:16" x14ac:dyDescent="0.2">
      <c r="A242" s="337"/>
      <c r="B242" s="337"/>
      <c r="C242" s="337"/>
      <c r="D242" s="337"/>
      <c r="E242" s="337"/>
      <c r="F242" s="337"/>
      <c r="G242" s="337"/>
      <c r="H242" s="337"/>
      <c r="I242" s="337"/>
      <c r="J242" s="337"/>
      <c r="K242" s="337"/>
      <c r="L242" s="337"/>
      <c r="M242" s="337"/>
      <c r="N242" s="337"/>
      <c r="O242" s="337"/>
      <c r="P242" s="337"/>
    </row>
    <row r="243" spans="1:16" x14ac:dyDescent="0.2">
      <c r="A243" s="337"/>
      <c r="B243" s="337"/>
      <c r="C243" s="337"/>
      <c r="D243" s="337"/>
      <c r="E243" s="337"/>
      <c r="F243" s="337"/>
      <c r="G243" s="337"/>
      <c r="H243" s="337"/>
      <c r="I243" s="337"/>
      <c r="J243" s="337"/>
      <c r="K243" s="337"/>
      <c r="L243" s="337"/>
      <c r="M243" s="337"/>
      <c r="N243" s="337"/>
      <c r="O243" s="337"/>
      <c r="P243" s="337"/>
    </row>
    <row r="244" spans="1:16" x14ac:dyDescent="0.2">
      <c r="A244" s="337"/>
      <c r="B244" s="337"/>
      <c r="C244" s="337"/>
      <c r="D244" s="337"/>
      <c r="E244" s="337"/>
      <c r="F244" s="337"/>
      <c r="G244" s="337"/>
      <c r="H244" s="337"/>
      <c r="I244" s="337"/>
      <c r="J244" s="337"/>
      <c r="K244" s="337"/>
      <c r="L244" s="337"/>
      <c r="M244" s="337"/>
      <c r="N244" s="337"/>
      <c r="O244" s="337"/>
      <c r="P244" s="337"/>
    </row>
    <row r="245" spans="1:16" x14ac:dyDescent="0.2">
      <c r="A245" s="337"/>
      <c r="B245" s="337"/>
      <c r="C245" s="337"/>
      <c r="D245" s="337"/>
      <c r="E245" s="337"/>
      <c r="F245" s="337"/>
      <c r="G245" s="337"/>
      <c r="H245" s="337"/>
      <c r="I245" s="337"/>
      <c r="J245" s="337"/>
      <c r="K245" s="337"/>
      <c r="L245" s="337"/>
      <c r="M245" s="337"/>
      <c r="N245" s="337"/>
      <c r="O245" s="337"/>
      <c r="P245" s="337"/>
    </row>
    <row r="246" spans="1:16" x14ac:dyDescent="0.2">
      <c r="A246" s="337"/>
      <c r="B246" s="337"/>
      <c r="C246" s="337"/>
      <c r="D246" s="337"/>
      <c r="E246" s="337"/>
      <c r="F246" s="337"/>
      <c r="G246" s="337"/>
      <c r="H246" s="337"/>
      <c r="I246" s="337"/>
      <c r="J246" s="337"/>
      <c r="K246" s="337"/>
      <c r="L246" s="337"/>
      <c r="M246" s="337"/>
      <c r="N246" s="337"/>
      <c r="O246" s="337"/>
      <c r="P246" s="337"/>
    </row>
    <row r="247" spans="1:16" x14ac:dyDescent="0.2">
      <c r="A247" s="337"/>
      <c r="B247" s="337"/>
      <c r="C247" s="337"/>
      <c r="D247" s="337"/>
      <c r="E247" s="337"/>
      <c r="F247" s="337"/>
      <c r="G247" s="337"/>
      <c r="H247" s="337"/>
      <c r="I247" s="337"/>
      <c r="J247" s="337"/>
      <c r="K247" s="337"/>
      <c r="L247" s="337"/>
      <c r="M247" s="337"/>
      <c r="N247" s="337"/>
      <c r="O247" s="337"/>
      <c r="P247" s="337"/>
    </row>
    <row r="248" spans="1:16" x14ac:dyDescent="0.2">
      <c r="A248" s="337"/>
      <c r="B248" s="337"/>
      <c r="C248" s="337"/>
      <c r="D248" s="337"/>
      <c r="E248" s="337"/>
      <c r="F248" s="337"/>
      <c r="G248" s="337"/>
      <c r="H248" s="337"/>
      <c r="I248" s="337"/>
      <c r="J248" s="337"/>
      <c r="K248" s="337"/>
      <c r="L248" s="337"/>
      <c r="M248" s="337"/>
      <c r="N248" s="337"/>
      <c r="O248" s="337"/>
      <c r="P248" s="337"/>
    </row>
    <row r="249" spans="1:16" x14ac:dyDescent="0.2">
      <c r="A249" s="337"/>
      <c r="B249" s="337"/>
      <c r="C249" s="337"/>
      <c r="D249" s="337"/>
      <c r="E249" s="337"/>
      <c r="F249" s="337"/>
      <c r="G249" s="337"/>
      <c r="H249" s="337"/>
      <c r="I249" s="337"/>
      <c r="J249" s="337"/>
      <c r="K249" s="337"/>
      <c r="L249" s="337"/>
      <c r="M249" s="337"/>
      <c r="N249" s="337"/>
      <c r="O249" s="337"/>
      <c r="P249" s="337"/>
    </row>
    <row r="250" spans="1:16" x14ac:dyDescent="0.2">
      <c r="A250" s="337"/>
      <c r="B250" s="337"/>
      <c r="C250" s="337"/>
      <c r="D250" s="337"/>
      <c r="E250" s="337"/>
      <c r="F250" s="337"/>
      <c r="G250" s="337"/>
      <c r="H250" s="337"/>
      <c r="I250" s="337"/>
      <c r="J250" s="337"/>
      <c r="K250" s="337"/>
      <c r="L250" s="337"/>
      <c r="M250" s="337"/>
      <c r="N250" s="337"/>
      <c r="O250" s="337"/>
      <c r="P250" s="337"/>
    </row>
    <row r="251" spans="1:16" x14ac:dyDescent="0.2">
      <c r="A251" s="337"/>
      <c r="B251" s="337"/>
      <c r="C251" s="337"/>
      <c r="D251" s="337"/>
      <c r="E251" s="337"/>
      <c r="F251" s="337"/>
      <c r="G251" s="337"/>
      <c r="H251" s="337"/>
      <c r="I251" s="337"/>
      <c r="J251" s="337"/>
      <c r="K251" s="337"/>
      <c r="L251" s="337"/>
      <c r="M251" s="337"/>
      <c r="N251" s="337"/>
      <c r="O251" s="337"/>
      <c r="P251" s="337"/>
    </row>
    <row r="252" spans="1:16" x14ac:dyDescent="0.2">
      <c r="A252" s="337"/>
      <c r="B252" s="337"/>
      <c r="C252" s="337"/>
      <c r="D252" s="337"/>
      <c r="E252" s="337"/>
      <c r="F252" s="337"/>
      <c r="G252" s="337"/>
      <c r="H252" s="337"/>
      <c r="I252" s="337"/>
      <c r="J252" s="337"/>
      <c r="K252" s="337"/>
      <c r="L252" s="337"/>
      <c r="M252" s="337"/>
      <c r="N252" s="337"/>
      <c r="O252" s="337"/>
      <c r="P252" s="337"/>
    </row>
    <row r="253" spans="1:16" x14ac:dyDescent="0.2">
      <c r="A253" s="337"/>
      <c r="B253" s="337"/>
      <c r="C253" s="337"/>
      <c r="D253" s="337"/>
      <c r="E253" s="337"/>
      <c r="F253" s="337"/>
      <c r="G253" s="337"/>
      <c r="H253" s="337"/>
      <c r="I253" s="337"/>
      <c r="J253" s="337"/>
      <c r="K253" s="337"/>
      <c r="L253" s="337"/>
      <c r="M253" s="337"/>
      <c r="N253" s="337"/>
      <c r="O253" s="337"/>
      <c r="P253" s="337"/>
    </row>
    <row r="254" spans="1:16" x14ac:dyDescent="0.2">
      <c r="A254" s="337"/>
      <c r="B254" s="337"/>
      <c r="C254" s="337"/>
      <c r="D254" s="337"/>
      <c r="E254" s="337"/>
      <c r="F254" s="337"/>
      <c r="G254" s="337"/>
      <c r="H254" s="337"/>
      <c r="I254" s="337"/>
      <c r="J254" s="337"/>
      <c r="K254" s="337"/>
      <c r="L254" s="337"/>
      <c r="M254" s="337"/>
      <c r="N254" s="337"/>
      <c r="O254" s="337"/>
      <c r="P254" s="337"/>
    </row>
    <row r="255" spans="1:16" x14ac:dyDescent="0.2">
      <c r="A255" s="337"/>
      <c r="B255" s="337"/>
      <c r="C255" s="337"/>
      <c r="D255" s="337"/>
      <c r="E255" s="337"/>
      <c r="F255" s="337"/>
      <c r="G255" s="337"/>
      <c r="H255" s="337"/>
      <c r="I255" s="337"/>
      <c r="J255" s="337"/>
      <c r="K255" s="337"/>
      <c r="L255" s="337"/>
      <c r="M255" s="337"/>
      <c r="N255" s="337"/>
      <c r="O255" s="337"/>
      <c r="P255" s="337"/>
    </row>
    <row r="256" spans="1:16" x14ac:dyDescent="0.2">
      <c r="A256" s="337"/>
      <c r="B256" s="337"/>
      <c r="C256" s="337"/>
      <c r="D256" s="337"/>
      <c r="E256" s="337"/>
      <c r="F256" s="337"/>
      <c r="G256" s="337"/>
      <c r="H256" s="337"/>
      <c r="I256" s="337"/>
      <c r="J256" s="337"/>
      <c r="K256" s="337"/>
      <c r="L256" s="337"/>
      <c r="M256" s="337"/>
      <c r="N256" s="337"/>
      <c r="O256" s="337"/>
      <c r="P256" s="337"/>
    </row>
    <row r="257" spans="1:16" x14ac:dyDescent="0.2">
      <c r="A257" s="337"/>
      <c r="B257" s="337"/>
      <c r="C257" s="337"/>
      <c r="D257" s="337"/>
      <c r="E257" s="337"/>
      <c r="F257" s="337"/>
      <c r="G257" s="337"/>
      <c r="H257" s="337"/>
      <c r="I257" s="337"/>
      <c r="J257" s="337"/>
      <c r="K257" s="337"/>
      <c r="L257" s="337"/>
      <c r="M257" s="337"/>
      <c r="N257" s="337"/>
      <c r="O257" s="337"/>
      <c r="P257" s="337"/>
    </row>
    <row r="258" spans="1:16" x14ac:dyDescent="0.2">
      <c r="A258" s="337"/>
      <c r="B258" s="337"/>
      <c r="C258" s="337"/>
      <c r="D258" s="337"/>
      <c r="E258" s="337"/>
      <c r="F258" s="337"/>
      <c r="G258" s="337"/>
      <c r="H258" s="337"/>
      <c r="I258" s="337"/>
      <c r="J258" s="337"/>
      <c r="K258" s="337"/>
      <c r="L258" s="337"/>
      <c r="M258" s="337"/>
      <c r="N258" s="337"/>
      <c r="O258" s="337"/>
      <c r="P258" s="337"/>
    </row>
    <row r="259" spans="1:16" x14ac:dyDescent="0.2">
      <c r="A259" s="337"/>
      <c r="B259" s="337"/>
      <c r="C259" s="337"/>
      <c r="D259" s="337"/>
      <c r="E259" s="337"/>
      <c r="F259" s="337"/>
      <c r="G259" s="337"/>
      <c r="H259" s="337"/>
      <c r="I259" s="337"/>
      <c r="J259" s="337"/>
      <c r="K259" s="337"/>
      <c r="L259" s="337"/>
      <c r="M259" s="337"/>
      <c r="N259" s="337"/>
      <c r="O259" s="337"/>
      <c r="P259" s="337"/>
    </row>
    <row r="260" spans="1:16" x14ac:dyDescent="0.2">
      <c r="A260" s="337"/>
      <c r="B260" s="337"/>
      <c r="C260" s="337"/>
      <c r="D260" s="337"/>
      <c r="E260" s="337"/>
      <c r="F260" s="337"/>
      <c r="G260" s="337"/>
      <c r="H260" s="337"/>
      <c r="I260" s="337"/>
      <c r="J260" s="337"/>
      <c r="K260" s="337"/>
      <c r="L260" s="337"/>
      <c r="M260" s="337"/>
      <c r="N260" s="337"/>
      <c r="O260" s="337"/>
      <c r="P260" s="337"/>
    </row>
    <row r="261" spans="1:16" x14ac:dyDescent="0.2">
      <c r="A261" s="337"/>
      <c r="B261" s="337"/>
      <c r="C261" s="337"/>
      <c r="D261" s="337"/>
      <c r="E261" s="337"/>
      <c r="F261" s="337"/>
      <c r="G261" s="337"/>
      <c r="H261" s="337"/>
      <c r="I261" s="337"/>
      <c r="J261" s="337"/>
      <c r="K261" s="337"/>
      <c r="L261" s="337"/>
      <c r="M261" s="337"/>
      <c r="N261" s="337"/>
      <c r="O261" s="337"/>
      <c r="P261" s="337"/>
    </row>
    <row r="262" spans="1:16" x14ac:dyDescent="0.2">
      <c r="A262" s="337"/>
      <c r="B262" s="337"/>
      <c r="C262" s="337"/>
      <c r="D262" s="337"/>
      <c r="E262" s="337"/>
      <c r="F262" s="337"/>
      <c r="G262" s="337"/>
      <c r="H262" s="337"/>
      <c r="I262" s="337"/>
      <c r="J262" s="337"/>
      <c r="K262" s="337"/>
      <c r="L262" s="337"/>
      <c r="M262" s="337"/>
      <c r="N262" s="337"/>
      <c r="O262" s="337"/>
      <c r="P262" s="337"/>
    </row>
    <row r="263" spans="1:16" x14ac:dyDescent="0.2">
      <c r="A263" s="337"/>
      <c r="B263" s="337"/>
      <c r="C263" s="337"/>
      <c r="D263" s="337"/>
      <c r="E263" s="337"/>
      <c r="F263" s="337"/>
      <c r="G263" s="337"/>
      <c r="H263" s="337"/>
      <c r="I263" s="337"/>
      <c r="J263" s="337"/>
      <c r="K263" s="337"/>
      <c r="L263" s="337"/>
      <c r="M263" s="337"/>
      <c r="N263" s="337"/>
      <c r="O263" s="337"/>
      <c r="P263" s="337"/>
    </row>
    <row r="264" spans="1:16" x14ac:dyDescent="0.2">
      <c r="A264" s="337"/>
      <c r="B264" s="337"/>
      <c r="C264" s="337"/>
      <c r="D264" s="337"/>
      <c r="E264" s="337"/>
      <c r="F264" s="337"/>
      <c r="G264" s="337"/>
      <c r="H264" s="337"/>
      <c r="I264" s="337"/>
      <c r="J264" s="337"/>
      <c r="K264" s="337"/>
      <c r="L264" s="337"/>
      <c r="M264" s="337"/>
      <c r="N264" s="337"/>
      <c r="O264" s="337"/>
      <c r="P264" s="337"/>
    </row>
    <row r="265" spans="1:16" x14ac:dyDescent="0.2">
      <c r="A265" s="337"/>
      <c r="B265" s="337"/>
      <c r="C265" s="337"/>
      <c r="D265" s="337"/>
      <c r="E265" s="337"/>
      <c r="F265" s="337"/>
      <c r="G265" s="337"/>
      <c r="H265" s="337"/>
      <c r="I265" s="337"/>
      <c r="J265" s="337"/>
      <c r="K265" s="337"/>
      <c r="L265" s="337"/>
      <c r="M265" s="337"/>
      <c r="N265" s="337"/>
      <c r="O265" s="337"/>
      <c r="P265" s="337"/>
    </row>
    <row r="266" spans="1:16" x14ac:dyDescent="0.2">
      <c r="A266" s="337"/>
      <c r="B266" s="337"/>
      <c r="C266" s="337"/>
      <c r="D266" s="337"/>
      <c r="E266" s="337"/>
      <c r="F266" s="337"/>
      <c r="G266" s="337"/>
      <c r="H266" s="337"/>
      <c r="I266" s="337"/>
      <c r="J266" s="337"/>
      <c r="K266" s="337"/>
      <c r="L266" s="337"/>
      <c r="M266" s="337"/>
      <c r="N266" s="337"/>
      <c r="O266" s="337"/>
      <c r="P266" s="337"/>
    </row>
    <row r="267" spans="1:16" x14ac:dyDescent="0.2">
      <c r="A267" s="337"/>
      <c r="B267" s="337"/>
      <c r="C267" s="337"/>
      <c r="D267" s="337"/>
      <c r="E267" s="337"/>
      <c r="F267" s="337"/>
      <c r="G267" s="337"/>
      <c r="H267" s="337"/>
      <c r="I267" s="337"/>
      <c r="J267" s="337"/>
      <c r="K267" s="337"/>
      <c r="L267" s="337"/>
      <c r="M267" s="337"/>
      <c r="N267" s="337"/>
      <c r="O267" s="337"/>
      <c r="P267" s="337"/>
    </row>
    <row r="268" spans="1:16" x14ac:dyDescent="0.2">
      <c r="A268" s="337"/>
      <c r="B268" s="337"/>
      <c r="C268" s="337"/>
      <c r="D268" s="337"/>
      <c r="E268" s="337"/>
      <c r="F268" s="337"/>
      <c r="G268" s="337"/>
      <c r="H268" s="337"/>
      <c r="I268" s="337"/>
      <c r="J268" s="337"/>
      <c r="K268" s="337"/>
      <c r="L268" s="337"/>
      <c r="M268" s="337"/>
      <c r="N268" s="337"/>
      <c r="O268" s="337"/>
      <c r="P268" s="337"/>
    </row>
    <row r="269" spans="1:16" x14ac:dyDescent="0.2">
      <c r="A269" s="337"/>
      <c r="B269" s="337"/>
      <c r="C269" s="337"/>
      <c r="D269" s="337"/>
      <c r="E269" s="337"/>
      <c r="F269" s="337"/>
      <c r="G269" s="337"/>
      <c r="H269" s="337"/>
      <c r="I269" s="337"/>
      <c r="J269" s="337"/>
      <c r="K269" s="337"/>
      <c r="L269" s="337"/>
      <c r="M269" s="337"/>
      <c r="N269" s="337"/>
      <c r="O269" s="337"/>
      <c r="P269" s="337"/>
    </row>
    <row r="270" spans="1:16" x14ac:dyDescent="0.2">
      <c r="A270" s="337"/>
      <c r="B270" s="337"/>
      <c r="C270" s="337"/>
      <c r="D270" s="337"/>
      <c r="E270" s="337"/>
      <c r="F270" s="337"/>
      <c r="G270" s="337"/>
      <c r="H270" s="337"/>
      <c r="I270" s="337"/>
      <c r="J270" s="337"/>
      <c r="K270" s="337"/>
      <c r="L270" s="337"/>
      <c r="M270" s="337"/>
      <c r="N270" s="337"/>
      <c r="O270" s="337"/>
      <c r="P270" s="337"/>
    </row>
    <row r="271" spans="1:16" x14ac:dyDescent="0.2">
      <c r="A271" s="337"/>
      <c r="B271" s="337"/>
      <c r="C271" s="337"/>
      <c r="D271" s="337"/>
      <c r="E271" s="337"/>
      <c r="F271" s="337"/>
      <c r="G271" s="337"/>
      <c r="H271" s="337"/>
      <c r="I271" s="337"/>
      <c r="J271" s="337"/>
      <c r="K271" s="337"/>
      <c r="L271" s="337"/>
      <c r="M271" s="337"/>
      <c r="N271" s="337"/>
      <c r="O271" s="337"/>
      <c r="P271" s="337"/>
    </row>
    <row r="272" spans="1:16" x14ac:dyDescent="0.2">
      <c r="A272" s="337"/>
      <c r="B272" s="337"/>
      <c r="C272" s="337"/>
      <c r="D272" s="337"/>
      <c r="E272" s="337"/>
      <c r="F272" s="337"/>
      <c r="G272" s="337"/>
      <c r="H272" s="337"/>
      <c r="I272" s="337"/>
      <c r="J272" s="337"/>
      <c r="K272" s="337"/>
      <c r="L272" s="337"/>
      <c r="M272" s="337"/>
      <c r="N272" s="337"/>
      <c r="O272" s="337"/>
      <c r="P272" s="337"/>
    </row>
    <row r="273" spans="1:16" x14ac:dyDescent="0.2">
      <c r="A273" s="337"/>
      <c r="B273" s="337"/>
      <c r="C273" s="337"/>
      <c r="D273" s="337"/>
      <c r="E273" s="337"/>
      <c r="F273" s="337"/>
      <c r="G273" s="337"/>
      <c r="H273" s="337"/>
      <c r="I273" s="337"/>
      <c r="J273" s="337"/>
      <c r="K273" s="337"/>
      <c r="L273" s="337"/>
      <c r="M273" s="337"/>
      <c r="N273" s="337"/>
      <c r="O273" s="337"/>
      <c r="P273" s="337"/>
    </row>
    <row r="274" spans="1:16" x14ac:dyDescent="0.2">
      <c r="A274" s="337"/>
      <c r="B274" s="337"/>
      <c r="C274" s="337"/>
      <c r="D274" s="337"/>
      <c r="E274" s="337"/>
      <c r="F274" s="337"/>
      <c r="G274" s="337"/>
      <c r="H274" s="337"/>
      <c r="I274" s="337"/>
      <c r="J274" s="337"/>
      <c r="K274" s="337"/>
      <c r="L274" s="337"/>
      <c r="M274" s="337"/>
      <c r="N274" s="337"/>
      <c r="O274" s="337"/>
      <c r="P274" s="337"/>
    </row>
    <row r="275" spans="1:16" x14ac:dyDescent="0.2">
      <c r="A275" s="337"/>
      <c r="B275" s="337"/>
      <c r="C275" s="337"/>
      <c r="D275" s="337"/>
      <c r="E275" s="337"/>
      <c r="F275" s="337"/>
      <c r="G275" s="337"/>
      <c r="H275" s="337"/>
      <c r="I275" s="337"/>
      <c r="J275" s="337"/>
      <c r="K275" s="337"/>
      <c r="L275" s="337"/>
      <c r="M275" s="337"/>
      <c r="N275" s="337"/>
      <c r="O275" s="337"/>
      <c r="P275" s="337"/>
    </row>
    <row r="276" spans="1:16" x14ac:dyDescent="0.2">
      <c r="C276" s="337"/>
    </row>
  </sheetData>
  <hyperlinks>
    <hyperlink ref="B14" location="'Solgt og levert'!A1" display="'Solgt og levert'!A1"/>
    <hyperlink ref="B16" location="Feltoversikt!A1" display="Feltoversikt / Fields"/>
    <hyperlink ref="B18" location="'Reserver RK 1,2 og 3 '!A1" display="'Reserver RK 1,2 og 3 '!A1"/>
    <hyperlink ref="B25" location="'Funn RK 5F'!A1" display="'Funn RK 5F'!A1"/>
    <hyperlink ref="B27" location="'Funn RK 7F'!A1" display="'Funn RK 7F'!A1"/>
    <hyperlink ref="B29" location="'Funn i felt og funn'!A1" display="'Funn i felt og funn'!A1"/>
    <hyperlink ref="B23" location="'Funn Felt RK 4F'!A1" display="'Funn Felt RK 4F'!A1"/>
    <hyperlink ref="C35" r:id="rId1"/>
    <hyperlink ref="B31" location="Tilstedeværende!A1" display="Tilstedeværende!A1"/>
    <hyperlink ref="B9" location="'Totale ressurser  per område'!A1" display="'Totale ressurser  per område'!A1"/>
    <hyperlink ref="B20" location="'Reserver RK 3F funn'!A1" display="RK 3F: Reservar i funn der rettshavarane har vedteke utbygging"/>
    <hyperlink ref="B21" location="'Reserver RK 3F funn'!A1" display="Original recoverable and remaining reserves in discoveries which the licensees have decided to develop"/>
    <hyperlink ref="B11" location="'Totale ressurser pr res.kat'!A1" display="Totale utvinnbare petroleumsressurser"/>
    <hyperlink ref="B12" location="'Totale ressurser pr res.kat'!A1" display="Original Recoverable Petroleum Resources on the Norwegian Continental Shelf divided on resource categories"/>
  </hyperlinks>
  <pageMargins left="0.74803149606299213" right="0.74803149606299213" top="0.98425196850393704" bottom="0.98425196850393704" header="0.51181102362204722" footer="0.51181102362204722"/>
  <pageSetup paperSize="9" scale="71" orientation="landscape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E1"/>
    </sheetView>
  </sheetViews>
  <sheetFormatPr baseColWidth="10" defaultColWidth="11.42578125" defaultRowHeight="12" x14ac:dyDescent="0.2"/>
  <cols>
    <col min="1" max="1" width="19.28515625" style="58" customWidth="1"/>
    <col min="2" max="16384" width="11.42578125" style="58"/>
  </cols>
  <sheetData>
    <row r="1" spans="1:9" ht="76.5" customHeight="1" x14ac:dyDescent="0.2">
      <c r="A1" s="455" t="s">
        <v>258</v>
      </c>
      <c r="B1" s="456"/>
      <c r="C1" s="456"/>
      <c r="D1" s="456"/>
      <c r="E1" s="456"/>
    </row>
    <row r="2" spans="1:9" ht="12.75" thickBot="1" x14ac:dyDescent="0.25"/>
    <row r="3" spans="1:9" ht="39" x14ac:dyDescent="0.2">
      <c r="A3" s="281" t="s">
        <v>248</v>
      </c>
      <c r="B3" s="282" t="s">
        <v>249</v>
      </c>
      <c r="C3" s="282" t="s">
        <v>250</v>
      </c>
      <c r="D3" s="282" t="s">
        <v>251</v>
      </c>
      <c r="E3" s="282" t="s">
        <v>252</v>
      </c>
      <c r="F3" s="282" t="s">
        <v>253</v>
      </c>
      <c r="G3" s="283" t="s">
        <v>254</v>
      </c>
    </row>
    <row r="4" spans="1:9" ht="24" x14ac:dyDescent="0.2">
      <c r="A4" s="105"/>
      <c r="B4" s="284" t="s">
        <v>255</v>
      </c>
      <c r="C4" s="284" t="s">
        <v>256</v>
      </c>
      <c r="D4" s="284" t="s">
        <v>257</v>
      </c>
      <c r="E4" s="284" t="s">
        <v>255</v>
      </c>
      <c r="F4" s="284" t="s">
        <v>255</v>
      </c>
      <c r="G4" s="285"/>
    </row>
    <row r="5" spans="1:9" x14ac:dyDescent="0.2">
      <c r="A5" s="417" t="s">
        <v>501</v>
      </c>
      <c r="B5" s="431">
        <v>0.77</v>
      </c>
      <c r="C5" s="419">
        <v>0.2</v>
      </c>
      <c r="D5" s="432">
        <v>0.02</v>
      </c>
      <c r="E5" s="432">
        <v>0</v>
      </c>
      <c r="F5" s="418">
        <f t="shared" ref="F5:F31" si="0">B5+C5+D5*1.9+E5</f>
        <v>1.008</v>
      </c>
      <c r="G5" s="416">
        <v>1981</v>
      </c>
    </row>
    <row r="6" spans="1:9" s="82" customFormat="1" x14ac:dyDescent="0.2">
      <c r="A6" s="377" t="s">
        <v>144</v>
      </c>
      <c r="B6" s="69">
        <v>2.9</v>
      </c>
      <c r="C6" s="70">
        <v>0.4</v>
      </c>
      <c r="D6" s="70">
        <v>0</v>
      </c>
      <c r="E6" s="70">
        <v>0</v>
      </c>
      <c r="F6" s="117">
        <f t="shared" si="0"/>
        <v>3.3</v>
      </c>
      <c r="G6" s="118">
        <v>2007</v>
      </c>
    </row>
    <row r="7" spans="1:9" s="82" customFormat="1" x14ac:dyDescent="0.2">
      <c r="A7" s="377" t="s">
        <v>145</v>
      </c>
      <c r="B7" s="69">
        <v>0</v>
      </c>
      <c r="C7" s="70">
        <v>1.93</v>
      </c>
      <c r="D7" s="70">
        <v>0</v>
      </c>
      <c r="E7" s="70">
        <v>0.25700000000000001</v>
      </c>
      <c r="F7" s="117">
        <f t="shared" si="0"/>
        <v>2.1869999999999998</v>
      </c>
      <c r="G7" s="118">
        <v>2007</v>
      </c>
      <c r="H7" s="423"/>
      <c r="I7" s="424"/>
    </row>
    <row r="8" spans="1:9" s="82" customFormat="1" x14ac:dyDescent="0.2">
      <c r="A8" s="377" t="s">
        <v>146</v>
      </c>
      <c r="B8" s="69">
        <v>0</v>
      </c>
      <c r="C8" s="70">
        <v>1.9</v>
      </c>
      <c r="D8" s="70">
        <v>0</v>
      </c>
      <c r="E8" s="70">
        <v>0.2</v>
      </c>
      <c r="F8" s="117">
        <f t="shared" si="0"/>
        <v>2.1</v>
      </c>
      <c r="G8" s="118">
        <v>2009</v>
      </c>
    </row>
    <row r="9" spans="1:9" s="82" customFormat="1" x14ac:dyDescent="0.2">
      <c r="A9" s="409" t="s">
        <v>573</v>
      </c>
      <c r="B9" s="69">
        <v>0</v>
      </c>
      <c r="C9" s="70">
        <v>14.12</v>
      </c>
      <c r="D9" s="70">
        <v>0</v>
      </c>
      <c r="E9" s="70">
        <v>6.44</v>
      </c>
      <c r="F9" s="117">
        <f t="shared" si="0"/>
        <v>20.56</v>
      </c>
      <c r="G9" s="118">
        <v>2012</v>
      </c>
    </row>
    <row r="10" spans="1:9" s="82" customFormat="1" x14ac:dyDescent="0.2">
      <c r="A10" s="377" t="s">
        <v>484</v>
      </c>
      <c r="B10" s="69">
        <v>0.77500000000000002</v>
      </c>
      <c r="C10" s="70">
        <v>7.7499999999999999E-2</v>
      </c>
      <c r="D10" s="70">
        <v>0</v>
      </c>
      <c r="E10" s="70">
        <v>0</v>
      </c>
      <c r="F10" s="117">
        <f t="shared" si="0"/>
        <v>0.85250000000000004</v>
      </c>
      <c r="G10" s="118">
        <v>1973</v>
      </c>
    </row>
    <row r="11" spans="1:9" s="82" customFormat="1" x14ac:dyDescent="0.2">
      <c r="A11" s="377" t="s">
        <v>574</v>
      </c>
      <c r="B11" s="69">
        <v>1.81</v>
      </c>
      <c r="C11" s="70">
        <v>1.04E-2</v>
      </c>
      <c r="D11" s="70">
        <v>0.29199999999999998</v>
      </c>
      <c r="E11" s="70">
        <v>5.1900000000000002E-3</v>
      </c>
      <c r="F11" s="117">
        <f t="shared" si="0"/>
        <v>2.3803899999999998</v>
      </c>
      <c r="G11" s="118">
        <v>2012</v>
      </c>
    </row>
    <row r="12" spans="1:9" x14ac:dyDescent="0.2">
      <c r="A12" s="377" t="s">
        <v>486</v>
      </c>
      <c r="B12" s="119">
        <v>4.5999999999999999E-2</v>
      </c>
      <c r="C12" s="92">
        <v>0.49199999999999999</v>
      </c>
      <c r="D12" s="92">
        <v>0</v>
      </c>
      <c r="E12" s="92">
        <v>9.1999999999999998E-2</v>
      </c>
      <c r="F12" s="117">
        <f t="shared" si="0"/>
        <v>0.63</v>
      </c>
      <c r="G12" s="118">
        <v>2011</v>
      </c>
    </row>
    <row r="13" spans="1:9" x14ac:dyDescent="0.2">
      <c r="A13" s="377" t="s">
        <v>487</v>
      </c>
      <c r="B13" s="119">
        <v>0.183</v>
      </c>
      <c r="C13" s="92">
        <v>0.437</v>
      </c>
      <c r="D13" s="92">
        <v>0</v>
      </c>
      <c r="E13" s="92">
        <v>0</v>
      </c>
      <c r="F13" s="117">
        <f t="shared" si="0"/>
        <v>0.62</v>
      </c>
      <c r="G13" s="118">
        <v>2011</v>
      </c>
    </row>
    <row r="14" spans="1:9" x14ac:dyDescent="0.2">
      <c r="A14" s="377" t="s">
        <v>148</v>
      </c>
      <c r="B14" s="119">
        <v>0</v>
      </c>
      <c r="C14" s="92">
        <v>11.3</v>
      </c>
      <c r="D14" s="92">
        <v>1.4</v>
      </c>
      <c r="E14" s="92">
        <v>2.1</v>
      </c>
      <c r="F14" s="117">
        <f t="shared" si="0"/>
        <v>16.060000000000002</v>
      </c>
      <c r="G14" s="118">
        <v>2008</v>
      </c>
    </row>
    <row r="15" spans="1:9" x14ac:dyDescent="0.2">
      <c r="A15" s="377" t="s">
        <v>149</v>
      </c>
      <c r="B15" s="119">
        <v>4.8</v>
      </c>
      <c r="C15" s="92">
        <v>0.7</v>
      </c>
      <c r="D15" s="92">
        <v>0</v>
      </c>
      <c r="E15" s="92">
        <v>0</v>
      </c>
      <c r="F15" s="117">
        <f t="shared" si="0"/>
        <v>5.5</v>
      </c>
      <c r="G15" s="118">
        <v>2000</v>
      </c>
    </row>
    <row r="16" spans="1:9" x14ac:dyDescent="0.2">
      <c r="A16" s="377" t="s">
        <v>151</v>
      </c>
      <c r="B16" s="119">
        <v>1.56</v>
      </c>
      <c r="C16" s="92">
        <v>0.18</v>
      </c>
      <c r="D16" s="92">
        <v>0</v>
      </c>
      <c r="E16" s="92">
        <v>0</v>
      </c>
      <c r="F16" s="117">
        <f t="shared" si="0"/>
        <v>1.74</v>
      </c>
      <c r="G16" s="118">
        <v>2010</v>
      </c>
    </row>
    <row r="17" spans="1:7" x14ac:dyDescent="0.2">
      <c r="A17" s="409" t="s">
        <v>575</v>
      </c>
      <c r="B17" s="119">
        <v>6.81</v>
      </c>
      <c r="C17" s="92">
        <v>0.55000000000000004</v>
      </c>
      <c r="D17" s="92">
        <v>0</v>
      </c>
      <c r="E17" s="92">
        <v>0</v>
      </c>
      <c r="F17" s="117">
        <f t="shared" si="0"/>
        <v>7.3599999999999994</v>
      </c>
      <c r="G17" s="118">
        <v>1996</v>
      </c>
    </row>
    <row r="18" spans="1:7" x14ac:dyDescent="0.2">
      <c r="A18" s="409" t="s">
        <v>152</v>
      </c>
      <c r="B18" s="119">
        <v>0</v>
      </c>
      <c r="C18" s="92">
        <v>2.8</v>
      </c>
      <c r="D18" s="92">
        <v>0.3</v>
      </c>
      <c r="E18" s="92">
        <v>0.5</v>
      </c>
      <c r="F18" s="117">
        <f t="shared" si="0"/>
        <v>3.8699999999999997</v>
      </c>
      <c r="G18" s="118">
        <v>1996</v>
      </c>
    </row>
    <row r="19" spans="1:7" x14ac:dyDescent="0.2">
      <c r="A19" s="409" t="s">
        <v>153</v>
      </c>
      <c r="B19" s="119">
        <v>4.8</v>
      </c>
      <c r="C19" s="92">
        <v>0.74</v>
      </c>
      <c r="D19" s="92">
        <v>0</v>
      </c>
      <c r="E19" s="92">
        <v>0</v>
      </c>
      <c r="F19" s="117">
        <f t="shared" si="0"/>
        <v>5.54</v>
      </c>
      <c r="G19" s="118">
        <v>2009</v>
      </c>
    </row>
    <row r="20" spans="1:7" x14ac:dyDescent="0.2">
      <c r="A20" s="409" t="s">
        <v>576</v>
      </c>
      <c r="B20" s="119">
        <v>22.2</v>
      </c>
      <c r="C20" s="92">
        <v>8.1</v>
      </c>
      <c r="D20" s="92">
        <v>0</v>
      </c>
      <c r="E20" s="92">
        <v>0</v>
      </c>
      <c r="F20" s="117">
        <f t="shared" si="0"/>
        <v>30.299999999999997</v>
      </c>
      <c r="G20" s="118">
        <v>2012</v>
      </c>
    </row>
    <row r="21" spans="1:7" x14ac:dyDescent="0.2">
      <c r="A21" s="409" t="s">
        <v>577</v>
      </c>
      <c r="B21" s="119">
        <v>4.5</v>
      </c>
      <c r="C21" s="92">
        <v>0</v>
      </c>
      <c r="D21" s="92">
        <v>0</v>
      </c>
      <c r="E21" s="92">
        <v>0</v>
      </c>
      <c r="F21" s="117">
        <f t="shared" si="0"/>
        <v>4.5</v>
      </c>
      <c r="G21" s="118">
        <v>2012</v>
      </c>
    </row>
    <row r="22" spans="1:7" x14ac:dyDescent="0.2">
      <c r="A22" s="409" t="s">
        <v>156</v>
      </c>
      <c r="B22" s="119">
        <v>2.91</v>
      </c>
      <c r="C22" s="92">
        <v>1.3</v>
      </c>
      <c r="D22" s="92">
        <v>0</v>
      </c>
      <c r="E22" s="92">
        <v>6.7500000000000004E-2</v>
      </c>
      <c r="F22" s="117">
        <f t="shared" si="0"/>
        <v>4.2774999999999999</v>
      </c>
      <c r="G22" s="118">
        <v>2009</v>
      </c>
    </row>
    <row r="23" spans="1:7" x14ac:dyDescent="0.2">
      <c r="A23" s="409" t="s">
        <v>157</v>
      </c>
      <c r="B23" s="119">
        <v>0</v>
      </c>
      <c r="C23" s="92">
        <v>1.94</v>
      </c>
      <c r="D23" s="92">
        <v>0</v>
      </c>
      <c r="E23" s="92">
        <v>0.48399999999999999</v>
      </c>
      <c r="F23" s="117">
        <f t="shared" si="0"/>
        <v>2.4239999999999999</v>
      </c>
      <c r="G23" s="118">
        <v>2009</v>
      </c>
    </row>
    <row r="24" spans="1:7" x14ac:dyDescent="0.2">
      <c r="A24" s="377" t="s">
        <v>158</v>
      </c>
      <c r="B24" s="119">
        <v>0</v>
      </c>
      <c r="C24" s="92">
        <v>0.79900000000000004</v>
      </c>
      <c r="D24" s="92">
        <v>0</v>
      </c>
      <c r="E24" s="92">
        <v>3.6200000000000003E-2</v>
      </c>
      <c r="F24" s="117">
        <f t="shared" si="0"/>
        <v>0.83520000000000005</v>
      </c>
      <c r="G24" s="118">
        <v>2009</v>
      </c>
    </row>
    <row r="25" spans="1:7" x14ac:dyDescent="0.2">
      <c r="A25" s="409" t="s">
        <v>578</v>
      </c>
      <c r="B25" s="119">
        <v>0.156</v>
      </c>
      <c r="C25" s="92">
        <v>2.06</v>
      </c>
      <c r="D25" s="92">
        <v>0.25</v>
      </c>
      <c r="E25" s="92">
        <v>0</v>
      </c>
      <c r="F25" s="117">
        <f t="shared" si="0"/>
        <v>2.6910000000000003</v>
      </c>
      <c r="G25" s="118">
        <v>2012</v>
      </c>
    </row>
    <row r="26" spans="1:7" x14ac:dyDescent="0.2">
      <c r="A26" s="377" t="s">
        <v>160</v>
      </c>
      <c r="B26" s="119">
        <v>0</v>
      </c>
      <c r="C26" s="92">
        <v>8</v>
      </c>
      <c r="D26" s="92">
        <v>0</v>
      </c>
      <c r="E26" s="92">
        <v>0.09</v>
      </c>
      <c r="F26" s="117">
        <f t="shared" si="0"/>
        <v>8.09</v>
      </c>
      <c r="G26" s="118">
        <v>1981</v>
      </c>
    </row>
    <row r="27" spans="1:7" x14ac:dyDescent="0.2">
      <c r="A27" s="377" t="s">
        <v>161</v>
      </c>
      <c r="B27" s="119">
        <v>0</v>
      </c>
      <c r="C27" s="92">
        <v>1.8</v>
      </c>
      <c r="D27" s="92">
        <v>0</v>
      </c>
      <c r="E27" s="92">
        <v>0.02</v>
      </c>
      <c r="F27" s="117">
        <f t="shared" si="0"/>
        <v>1.82</v>
      </c>
      <c r="G27" s="118">
        <v>1983</v>
      </c>
    </row>
    <row r="28" spans="1:7" x14ac:dyDescent="0.2">
      <c r="A28" s="377" t="s">
        <v>489</v>
      </c>
      <c r="B28" s="119">
        <v>0</v>
      </c>
      <c r="C28" s="92">
        <v>5</v>
      </c>
      <c r="D28" s="92">
        <v>0</v>
      </c>
      <c r="E28" s="92">
        <v>0</v>
      </c>
      <c r="F28" s="117">
        <f t="shared" si="0"/>
        <v>5</v>
      </c>
      <c r="G28" s="118">
        <v>2011</v>
      </c>
    </row>
    <row r="29" spans="1:7" x14ac:dyDescent="0.2">
      <c r="A29" s="409" t="s">
        <v>579</v>
      </c>
      <c r="B29" s="119">
        <v>0</v>
      </c>
      <c r="C29" s="92">
        <v>5.75</v>
      </c>
      <c r="D29" s="92">
        <v>0</v>
      </c>
      <c r="E29" s="92">
        <v>0.25</v>
      </c>
      <c r="F29" s="117">
        <f t="shared" si="0"/>
        <v>6</v>
      </c>
      <c r="G29" s="118">
        <v>2012</v>
      </c>
    </row>
    <row r="30" spans="1:7" x14ac:dyDescent="0.2">
      <c r="A30" s="409" t="s">
        <v>580</v>
      </c>
      <c r="B30" s="119">
        <v>0</v>
      </c>
      <c r="C30" s="92">
        <v>6</v>
      </c>
      <c r="D30" s="92">
        <v>0</v>
      </c>
      <c r="E30" s="92">
        <v>0</v>
      </c>
      <c r="F30" s="117">
        <f t="shared" si="0"/>
        <v>6</v>
      </c>
      <c r="G30" s="118">
        <v>2008</v>
      </c>
    </row>
    <row r="31" spans="1:7" x14ac:dyDescent="0.2">
      <c r="A31" s="430" t="s">
        <v>162</v>
      </c>
      <c r="B31" s="120">
        <v>0</v>
      </c>
      <c r="C31" s="121">
        <v>0.2</v>
      </c>
      <c r="D31" s="121">
        <v>0</v>
      </c>
      <c r="E31" s="121">
        <v>0</v>
      </c>
      <c r="F31" s="122">
        <f t="shared" si="0"/>
        <v>0.2</v>
      </c>
      <c r="G31" s="123">
        <v>2008</v>
      </c>
    </row>
    <row r="32" spans="1:7" ht="12.75" thickBot="1" x14ac:dyDescent="0.25">
      <c r="A32" s="124" t="s">
        <v>110</v>
      </c>
      <c r="B32" s="89">
        <f>SUM(B5:B31)</f>
        <v>54.219999999999992</v>
      </c>
      <c r="C32" s="129">
        <f>SUM(C5:C31)</f>
        <v>76.785899999999998</v>
      </c>
      <c r="D32" s="129">
        <f>SUM(D5:D31)</f>
        <v>2.262</v>
      </c>
      <c r="E32" s="129">
        <f>SUM(E5:E31)</f>
        <v>10.541889999999999</v>
      </c>
      <c r="F32" s="130">
        <f>SUM(F5:F31)</f>
        <v>145.84559000000002</v>
      </c>
      <c r="G32" s="125"/>
    </row>
    <row r="33" spans="1:11" x14ac:dyDescent="0.2">
      <c r="B33" s="71"/>
      <c r="C33" s="71"/>
      <c r="D33" s="71"/>
      <c r="E33" s="71"/>
    </row>
    <row r="34" spans="1:11" ht="13.5" x14ac:dyDescent="0.2">
      <c r="A34" s="116" t="s">
        <v>166</v>
      </c>
      <c r="B34" s="67"/>
      <c r="C34" s="67"/>
      <c r="E34" s="349" t="s">
        <v>453</v>
      </c>
      <c r="F34" s="297"/>
      <c r="G34" s="297"/>
      <c r="H34" s="297"/>
      <c r="I34" s="297"/>
      <c r="J34" s="297"/>
      <c r="K34" s="297"/>
    </row>
    <row r="35" spans="1:11" x14ac:dyDescent="0.2">
      <c r="A35" s="116" t="s">
        <v>141</v>
      </c>
      <c r="B35" s="67"/>
      <c r="C35" s="67"/>
      <c r="E35" s="349" t="s">
        <v>511</v>
      </c>
      <c r="F35" s="297"/>
      <c r="G35" s="297"/>
      <c r="H35" s="297"/>
      <c r="I35" s="297"/>
      <c r="J35" s="297"/>
      <c r="K35" s="297"/>
    </row>
    <row r="36" spans="1:11" x14ac:dyDescent="0.2">
      <c r="E36" s="58" t="s">
        <v>512</v>
      </c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workbookViewId="0">
      <selection sqref="A1:D1"/>
    </sheetView>
  </sheetViews>
  <sheetFormatPr baseColWidth="10" defaultColWidth="11.42578125" defaultRowHeight="12.75" x14ac:dyDescent="0.2"/>
  <cols>
    <col min="1" max="1" width="28.140625" style="323" bestFit="1" customWidth="1"/>
    <col min="2" max="2" width="22.7109375" style="17" customWidth="1"/>
    <col min="3" max="3" width="13.140625" style="17" bestFit="1" customWidth="1"/>
    <col min="4" max="16384" width="11.42578125" style="17"/>
  </cols>
  <sheetData>
    <row r="1" spans="1:4" ht="61.5" customHeight="1" thickBot="1" x14ac:dyDescent="0.25">
      <c r="A1" s="455" t="s">
        <v>591</v>
      </c>
      <c r="B1" s="456"/>
      <c r="C1" s="456"/>
      <c r="D1" s="456"/>
    </row>
    <row r="2" spans="1:4" s="62" customFormat="1" ht="39.75" thickBot="1" x14ac:dyDescent="0.25">
      <c r="A2" s="324" t="s">
        <v>439</v>
      </c>
      <c r="B2" s="325" t="s">
        <v>440</v>
      </c>
      <c r="C2" s="326" t="s">
        <v>441</v>
      </c>
    </row>
    <row r="3" spans="1:4" x14ac:dyDescent="0.2">
      <c r="A3" s="327" t="s">
        <v>286</v>
      </c>
      <c r="B3" s="328" t="s">
        <v>287</v>
      </c>
      <c r="C3" s="87">
        <v>2008</v>
      </c>
    </row>
    <row r="4" spans="1:4" x14ac:dyDescent="0.2">
      <c r="A4" s="327" t="s">
        <v>288</v>
      </c>
      <c r="B4" s="328" t="s">
        <v>289</v>
      </c>
      <c r="C4" s="87">
        <v>2003</v>
      </c>
    </row>
    <row r="5" spans="1:4" x14ac:dyDescent="0.2">
      <c r="A5" s="327" t="s">
        <v>290</v>
      </c>
      <c r="B5" s="328" t="s">
        <v>289</v>
      </c>
      <c r="C5" s="87">
        <v>2009</v>
      </c>
    </row>
    <row r="6" spans="1:4" x14ac:dyDescent="0.2">
      <c r="A6" s="327" t="s">
        <v>291</v>
      </c>
      <c r="B6" s="328" t="s">
        <v>289</v>
      </c>
      <c r="C6" s="87">
        <v>2003</v>
      </c>
    </row>
    <row r="7" spans="1:4" x14ac:dyDescent="0.2">
      <c r="A7" s="327" t="s">
        <v>292</v>
      </c>
      <c r="B7" s="329" t="s">
        <v>293</v>
      </c>
      <c r="C7" s="87">
        <v>1970</v>
      </c>
    </row>
    <row r="8" spans="1:4" x14ac:dyDescent="0.2">
      <c r="A8" s="327" t="s">
        <v>294</v>
      </c>
      <c r="B8" s="329" t="s">
        <v>293</v>
      </c>
      <c r="C8" s="87">
        <v>1997</v>
      </c>
    </row>
    <row r="9" spans="1:4" x14ac:dyDescent="0.2">
      <c r="A9" s="327" t="s">
        <v>295</v>
      </c>
      <c r="B9" s="329" t="s">
        <v>293</v>
      </c>
      <c r="C9" s="87">
        <v>1997</v>
      </c>
    </row>
    <row r="10" spans="1:4" x14ac:dyDescent="0.2">
      <c r="A10" s="327" t="s">
        <v>296</v>
      </c>
      <c r="B10" s="329" t="s">
        <v>293</v>
      </c>
      <c r="C10" s="87">
        <v>2003</v>
      </c>
    </row>
    <row r="11" spans="1:4" x14ac:dyDescent="0.2">
      <c r="A11" s="327" t="s">
        <v>297</v>
      </c>
      <c r="B11" s="329" t="s">
        <v>298</v>
      </c>
      <c r="C11" s="87">
        <v>2000</v>
      </c>
    </row>
    <row r="12" spans="1:4" x14ac:dyDescent="0.2">
      <c r="A12" s="327" t="s">
        <v>299</v>
      </c>
      <c r="B12" s="329" t="s">
        <v>298</v>
      </c>
      <c r="C12" s="87">
        <v>2008</v>
      </c>
    </row>
    <row r="13" spans="1:4" x14ac:dyDescent="0.2">
      <c r="A13" s="327" t="s">
        <v>300</v>
      </c>
      <c r="B13" s="329" t="s">
        <v>298</v>
      </c>
      <c r="C13" s="87">
        <v>2004</v>
      </c>
    </row>
    <row r="14" spans="1:4" x14ac:dyDescent="0.2">
      <c r="A14" s="327" t="s">
        <v>301</v>
      </c>
      <c r="B14" s="329" t="s">
        <v>302</v>
      </c>
      <c r="C14" s="87">
        <v>1973</v>
      </c>
    </row>
    <row r="15" spans="1:4" x14ac:dyDescent="0.2">
      <c r="A15" s="327" t="s">
        <v>305</v>
      </c>
      <c r="B15" s="329" t="s">
        <v>304</v>
      </c>
      <c r="C15" s="87">
        <v>1992</v>
      </c>
    </row>
    <row r="16" spans="1:4" x14ac:dyDescent="0.2">
      <c r="A16" s="327" t="s">
        <v>306</v>
      </c>
      <c r="B16" s="329" t="s">
        <v>304</v>
      </c>
      <c r="C16" s="87">
        <v>1996</v>
      </c>
    </row>
    <row r="17" spans="1:3" x14ac:dyDescent="0.2">
      <c r="A17" s="327" t="s">
        <v>307</v>
      </c>
      <c r="B17" s="329" t="s">
        <v>304</v>
      </c>
      <c r="C17" s="87">
        <v>2008</v>
      </c>
    </row>
    <row r="18" spans="1:3" x14ac:dyDescent="0.2">
      <c r="A18" s="327" t="s">
        <v>308</v>
      </c>
      <c r="B18" s="329" t="s">
        <v>309</v>
      </c>
      <c r="C18" s="87">
        <v>2008</v>
      </c>
    </row>
    <row r="19" spans="1:3" x14ac:dyDescent="0.2">
      <c r="A19" s="327" t="s">
        <v>310</v>
      </c>
      <c r="B19" s="329" t="s">
        <v>311</v>
      </c>
      <c r="C19" s="87">
        <v>2001</v>
      </c>
    </row>
    <row r="20" spans="1:3" x14ac:dyDescent="0.2">
      <c r="A20" s="327" t="s">
        <v>312</v>
      </c>
      <c r="B20" s="329" t="s">
        <v>313</v>
      </c>
      <c r="C20" s="87">
        <v>1991</v>
      </c>
    </row>
    <row r="21" spans="1:3" x14ac:dyDescent="0.2">
      <c r="A21" s="327" t="s">
        <v>314</v>
      </c>
      <c r="B21" s="329" t="s">
        <v>313</v>
      </c>
      <c r="C21" s="87">
        <v>1996</v>
      </c>
    </row>
    <row r="22" spans="1:3" x14ac:dyDescent="0.2">
      <c r="A22" s="327" t="s">
        <v>503</v>
      </c>
      <c r="B22" s="329" t="s">
        <v>315</v>
      </c>
      <c r="C22" s="87">
        <v>2006</v>
      </c>
    </row>
    <row r="23" spans="1:3" x14ac:dyDescent="0.2">
      <c r="A23" s="327" t="s">
        <v>316</v>
      </c>
      <c r="B23" s="329" t="s">
        <v>315</v>
      </c>
      <c r="C23" s="87">
        <v>2006</v>
      </c>
    </row>
    <row r="24" spans="1:3" x14ac:dyDescent="0.2">
      <c r="A24" s="327" t="s">
        <v>317</v>
      </c>
      <c r="B24" s="329" t="s">
        <v>318</v>
      </c>
      <c r="C24" s="87">
        <v>1991</v>
      </c>
    </row>
    <row r="25" spans="1:3" x14ac:dyDescent="0.2">
      <c r="A25" s="327" t="s">
        <v>319</v>
      </c>
      <c r="B25" s="329" t="s">
        <v>318</v>
      </c>
      <c r="C25" s="87">
        <v>2003</v>
      </c>
    </row>
    <row r="26" spans="1:3" x14ac:dyDescent="0.2">
      <c r="A26" s="327" t="s">
        <v>320</v>
      </c>
      <c r="B26" s="329" t="s">
        <v>318</v>
      </c>
      <c r="C26" s="87">
        <v>2002</v>
      </c>
    </row>
    <row r="27" spans="1:3" x14ac:dyDescent="0.2">
      <c r="A27" s="327" t="s">
        <v>321</v>
      </c>
      <c r="B27" s="329" t="s">
        <v>318</v>
      </c>
      <c r="C27" s="87">
        <v>2002</v>
      </c>
    </row>
    <row r="28" spans="1:3" x14ac:dyDescent="0.2">
      <c r="A28" s="327" t="s">
        <v>322</v>
      </c>
      <c r="B28" s="329" t="s">
        <v>323</v>
      </c>
      <c r="C28" s="87">
        <v>2002</v>
      </c>
    </row>
    <row r="29" spans="1:3" x14ac:dyDescent="0.2">
      <c r="A29" s="327" t="s">
        <v>324</v>
      </c>
      <c r="B29" s="329" t="s">
        <v>323</v>
      </c>
      <c r="C29" s="87">
        <v>2002</v>
      </c>
    </row>
    <row r="30" spans="1:3" x14ac:dyDescent="0.2">
      <c r="A30" s="327" t="s">
        <v>325</v>
      </c>
      <c r="B30" s="329" t="s">
        <v>323</v>
      </c>
      <c r="C30" s="87">
        <v>2002</v>
      </c>
    </row>
    <row r="31" spans="1:3" x14ac:dyDescent="0.2">
      <c r="A31" s="327" t="s">
        <v>326</v>
      </c>
      <c r="B31" s="329" t="s">
        <v>323</v>
      </c>
      <c r="C31" s="87">
        <v>1983</v>
      </c>
    </row>
    <row r="32" spans="1:3" x14ac:dyDescent="0.2">
      <c r="A32" s="327" t="s">
        <v>327</v>
      </c>
      <c r="B32" s="329" t="s">
        <v>323</v>
      </c>
      <c r="C32" s="87">
        <v>1995</v>
      </c>
    </row>
    <row r="33" spans="1:3" x14ac:dyDescent="0.2">
      <c r="A33" s="327" t="s">
        <v>328</v>
      </c>
      <c r="B33" s="329" t="s">
        <v>323</v>
      </c>
      <c r="C33" s="87">
        <v>2001</v>
      </c>
    </row>
    <row r="34" spans="1:3" x14ac:dyDescent="0.2">
      <c r="A34" s="327" t="s">
        <v>329</v>
      </c>
      <c r="B34" s="329" t="s">
        <v>323</v>
      </c>
      <c r="C34" s="87">
        <v>2001</v>
      </c>
    </row>
    <row r="35" spans="1:3" x14ac:dyDescent="0.2">
      <c r="A35" s="327" t="s">
        <v>330</v>
      </c>
      <c r="B35" s="329" t="s">
        <v>323</v>
      </c>
      <c r="C35" s="87">
        <v>2002</v>
      </c>
    </row>
    <row r="36" spans="1:3" x14ac:dyDescent="0.2">
      <c r="A36" s="327" t="s">
        <v>331</v>
      </c>
      <c r="B36" s="329" t="s">
        <v>323</v>
      </c>
      <c r="C36" s="87">
        <v>2006</v>
      </c>
    </row>
    <row r="37" spans="1:3" x14ac:dyDescent="0.2">
      <c r="A37" s="327" t="s">
        <v>332</v>
      </c>
      <c r="B37" s="329" t="s">
        <v>323</v>
      </c>
      <c r="C37" s="87">
        <v>2006</v>
      </c>
    </row>
    <row r="38" spans="1:3" x14ac:dyDescent="0.2">
      <c r="A38" s="327" t="s">
        <v>333</v>
      </c>
      <c r="B38" s="329" t="s">
        <v>323</v>
      </c>
      <c r="C38" s="87">
        <v>1998</v>
      </c>
    </row>
    <row r="39" spans="1:3" x14ac:dyDescent="0.2">
      <c r="A39" s="327" t="s">
        <v>334</v>
      </c>
      <c r="B39" s="329" t="s">
        <v>335</v>
      </c>
      <c r="C39" s="87">
        <v>1994</v>
      </c>
    </row>
    <row r="40" spans="1:3" x14ac:dyDescent="0.2">
      <c r="A40" s="327" t="s">
        <v>336</v>
      </c>
      <c r="B40" s="329" t="s">
        <v>337</v>
      </c>
      <c r="C40" s="87">
        <v>1991</v>
      </c>
    </row>
    <row r="41" spans="1:3" x14ac:dyDescent="0.2">
      <c r="A41" s="327" t="s">
        <v>338</v>
      </c>
      <c r="B41" s="329" t="s">
        <v>339</v>
      </c>
      <c r="C41" s="87">
        <v>1990</v>
      </c>
    </row>
    <row r="42" spans="1:3" x14ac:dyDescent="0.2">
      <c r="A42" s="327" t="s">
        <v>340</v>
      </c>
      <c r="B42" s="329" t="s">
        <v>341</v>
      </c>
      <c r="C42" s="87">
        <v>1994</v>
      </c>
    </row>
    <row r="43" spans="1:3" x14ac:dyDescent="0.2">
      <c r="A43" s="327" t="s">
        <v>342</v>
      </c>
      <c r="B43" s="329" t="s">
        <v>343</v>
      </c>
      <c r="C43" s="87">
        <v>1995</v>
      </c>
    </row>
    <row r="44" spans="1:3" x14ac:dyDescent="0.2">
      <c r="A44" s="327" t="s">
        <v>344</v>
      </c>
      <c r="B44" s="329" t="s">
        <v>343</v>
      </c>
      <c r="C44" s="87">
        <v>1995</v>
      </c>
    </row>
    <row r="45" spans="1:3" x14ac:dyDescent="0.2">
      <c r="A45" s="327" t="s">
        <v>592</v>
      </c>
      <c r="B45" s="329" t="s">
        <v>593</v>
      </c>
      <c r="C45" s="87">
        <v>2011</v>
      </c>
    </row>
    <row r="46" spans="1:3" x14ac:dyDescent="0.2">
      <c r="A46" s="327" t="s">
        <v>433</v>
      </c>
      <c r="B46" s="329" t="s">
        <v>594</v>
      </c>
      <c r="C46" s="87">
        <v>1982</v>
      </c>
    </row>
    <row r="47" spans="1:3" x14ac:dyDescent="0.2">
      <c r="A47" s="420" t="s">
        <v>434</v>
      </c>
      <c r="B47" s="329" t="s">
        <v>594</v>
      </c>
      <c r="C47" s="87">
        <v>1975</v>
      </c>
    </row>
    <row r="48" spans="1:3" x14ac:dyDescent="0.2">
      <c r="A48" s="327" t="s">
        <v>595</v>
      </c>
      <c r="B48" s="329" t="s">
        <v>345</v>
      </c>
      <c r="C48" s="87">
        <v>1989</v>
      </c>
    </row>
    <row r="49" spans="1:3" x14ac:dyDescent="0.2">
      <c r="A49" s="327" t="s">
        <v>346</v>
      </c>
      <c r="B49" s="329" t="s">
        <v>347</v>
      </c>
      <c r="C49" s="87">
        <v>2000</v>
      </c>
    </row>
    <row r="50" spans="1:3" x14ac:dyDescent="0.2">
      <c r="A50" s="327" t="s">
        <v>348</v>
      </c>
      <c r="B50" s="329" t="s">
        <v>347</v>
      </c>
      <c r="C50" s="87">
        <v>2007</v>
      </c>
    </row>
    <row r="51" spans="1:3" x14ac:dyDescent="0.2">
      <c r="A51" s="327" t="s">
        <v>349</v>
      </c>
      <c r="B51" s="329" t="s">
        <v>350</v>
      </c>
      <c r="C51" s="87">
        <v>1994</v>
      </c>
    </row>
    <row r="52" spans="1:3" x14ac:dyDescent="0.2">
      <c r="A52" s="327" t="s">
        <v>351</v>
      </c>
      <c r="B52" s="329" t="s">
        <v>352</v>
      </c>
      <c r="C52" s="87">
        <v>1984</v>
      </c>
    </row>
    <row r="53" spans="1:3" x14ac:dyDescent="0.2">
      <c r="A53" s="327" t="s">
        <v>353</v>
      </c>
      <c r="B53" s="329" t="s">
        <v>352</v>
      </c>
      <c r="C53" s="87">
        <v>1986</v>
      </c>
    </row>
    <row r="54" spans="1:3" x14ac:dyDescent="0.2">
      <c r="A54" s="327" t="s">
        <v>354</v>
      </c>
      <c r="B54" s="329" t="s">
        <v>352</v>
      </c>
      <c r="C54" s="87">
        <v>1985</v>
      </c>
    </row>
    <row r="55" spans="1:3" x14ac:dyDescent="0.2">
      <c r="A55" s="327" t="s">
        <v>355</v>
      </c>
      <c r="B55" s="329" t="s">
        <v>352</v>
      </c>
      <c r="C55" s="87">
        <v>2001</v>
      </c>
    </row>
    <row r="56" spans="1:3" x14ac:dyDescent="0.2">
      <c r="A56" s="327" t="s">
        <v>356</v>
      </c>
      <c r="B56" s="329" t="s">
        <v>352</v>
      </c>
      <c r="C56" s="87">
        <v>2001</v>
      </c>
    </row>
    <row r="57" spans="1:3" x14ac:dyDescent="0.2">
      <c r="A57" s="327" t="s">
        <v>357</v>
      </c>
      <c r="B57" s="329" t="s">
        <v>352</v>
      </c>
      <c r="C57" s="87">
        <v>1982</v>
      </c>
    </row>
    <row r="58" spans="1:3" x14ac:dyDescent="0.2">
      <c r="A58" s="327" t="s">
        <v>358</v>
      </c>
      <c r="B58" s="329" t="s">
        <v>352</v>
      </c>
      <c r="C58" s="87">
        <v>1998</v>
      </c>
    </row>
    <row r="59" spans="1:3" x14ac:dyDescent="0.2">
      <c r="A59" s="420" t="s">
        <v>364</v>
      </c>
      <c r="B59" s="329" t="s">
        <v>352</v>
      </c>
      <c r="C59" s="87">
        <v>2008</v>
      </c>
    </row>
    <row r="60" spans="1:3" x14ac:dyDescent="0.2">
      <c r="A60" s="327" t="s">
        <v>359</v>
      </c>
      <c r="B60" s="329" t="s">
        <v>360</v>
      </c>
      <c r="C60" s="87">
        <v>1990</v>
      </c>
    </row>
    <row r="61" spans="1:3" x14ac:dyDescent="0.2">
      <c r="A61" s="327" t="s">
        <v>361</v>
      </c>
      <c r="B61" s="329" t="s">
        <v>360</v>
      </c>
      <c r="C61" s="87">
        <v>1991</v>
      </c>
    </row>
    <row r="62" spans="1:3" x14ac:dyDescent="0.2">
      <c r="A62" s="327" t="s">
        <v>362</v>
      </c>
      <c r="B62" s="329" t="s">
        <v>360</v>
      </c>
      <c r="C62" s="87">
        <v>1994</v>
      </c>
    </row>
    <row r="63" spans="1:3" x14ac:dyDescent="0.2">
      <c r="A63" s="327" t="s">
        <v>363</v>
      </c>
      <c r="B63" s="329" t="s">
        <v>360</v>
      </c>
      <c r="C63" s="87">
        <v>1994</v>
      </c>
    </row>
    <row r="64" spans="1:3" x14ac:dyDescent="0.2">
      <c r="A64" s="327" t="s">
        <v>498</v>
      </c>
      <c r="B64" s="329" t="s">
        <v>360</v>
      </c>
      <c r="C64" s="87">
        <v>2009</v>
      </c>
    </row>
    <row r="65" spans="1:3" x14ac:dyDescent="0.2">
      <c r="A65" s="327" t="s">
        <v>365</v>
      </c>
      <c r="B65" s="329" t="s">
        <v>360</v>
      </c>
      <c r="C65" s="87">
        <v>1985</v>
      </c>
    </row>
    <row r="66" spans="1:3" x14ac:dyDescent="0.2">
      <c r="A66" s="327" t="s">
        <v>366</v>
      </c>
      <c r="B66" s="329" t="s">
        <v>360</v>
      </c>
      <c r="C66" s="87">
        <v>1985</v>
      </c>
    </row>
    <row r="67" spans="1:3" x14ac:dyDescent="0.2">
      <c r="A67" s="327" t="s">
        <v>367</v>
      </c>
      <c r="B67" s="329" t="s">
        <v>360</v>
      </c>
      <c r="C67" s="87">
        <v>1987</v>
      </c>
    </row>
    <row r="68" spans="1:3" x14ac:dyDescent="0.2">
      <c r="A68" s="327" t="s">
        <v>368</v>
      </c>
      <c r="B68" s="329" t="s">
        <v>360</v>
      </c>
      <c r="C68" s="87">
        <v>1988</v>
      </c>
    </row>
    <row r="69" spans="1:3" x14ac:dyDescent="0.2">
      <c r="A69" s="327" t="s">
        <v>369</v>
      </c>
      <c r="B69" s="329" t="s">
        <v>360</v>
      </c>
      <c r="C69" s="87">
        <v>1989</v>
      </c>
    </row>
    <row r="70" spans="1:3" x14ac:dyDescent="0.2">
      <c r="A70" s="327" t="s">
        <v>370</v>
      </c>
      <c r="B70" s="329" t="s">
        <v>371</v>
      </c>
      <c r="C70" s="87">
        <v>1984</v>
      </c>
    </row>
    <row r="71" spans="1:3" x14ac:dyDescent="0.2">
      <c r="A71" s="327" t="s">
        <v>372</v>
      </c>
      <c r="B71" s="329" t="s">
        <v>371</v>
      </c>
      <c r="C71" s="87">
        <v>1986</v>
      </c>
    </row>
    <row r="72" spans="1:3" x14ac:dyDescent="0.2">
      <c r="A72" s="327" t="s">
        <v>373</v>
      </c>
      <c r="B72" s="329" t="s">
        <v>374</v>
      </c>
      <c r="C72" s="87">
        <v>1997</v>
      </c>
    </row>
    <row r="73" spans="1:3" x14ac:dyDescent="0.2">
      <c r="A73" s="327" t="s">
        <v>375</v>
      </c>
      <c r="B73" s="329" t="s">
        <v>376</v>
      </c>
      <c r="C73" s="87">
        <v>1999</v>
      </c>
    </row>
    <row r="74" spans="1:3" x14ac:dyDescent="0.2">
      <c r="A74" s="327" t="s">
        <v>377</v>
      </c>
      <c r="B74" s="329" t="s">
        <v>376</v>
      </c>
      <c r="C74" s="87">
        <v>2000</v>
      </c>
    </row>
    <row r="75" spans="1:3" x14ac:dyDescent="0.2">
      <c r="A75" s="327" t="s">
        <v>378</v>
      </c>
      <c r="B75" s="329" t="s">
        <v>376</v>
      </c>
      <c r="C75" s="87">
        <v>2010</v>
      </c>
    </row>
    <row r="76" spans="1:3" x14ac:dyDescent="0.2">
      <c r="A76" s="327" t="s">
        <v>379</v>
      </c>
      <c r="B76" s="329" t="s">
        <v>380</v>
      </c>
      <c r="C76" s="87">
        <v>1991</v>
      </c>
    </row>
    <row r="77" spans="1:3" x14ac:dyDescent="0.2">
      <c r="A77" s="327" t="s">
        <v>499</v>
      </c>
      <c r="B77" s="329" t="s">
        <v>500</v>
      </c>
      <c r="C77" s="87">
        <v>2010</v>
      </c>
    </row>
    <row r="78" spans="1:3" x14ac:dyDescent="0.2">
      <c r="A78" s="327" t="s">
        <v>381</v>
      </c>
      <c r="B78" s="329" t="s">
        <v>382</v>
      </c>
      <c r="C78" s="87">
        <v>2009</v>
      </c>
    </row>
    <row r="79" spans="1:3" x14ac:dyDescent="0.2">
      <c r="A79" s="327" t="s">
        <v>383</v>
      </c>
      <c r="B79" s="329" t="s">
        <v>384</v>
      </c>
      <c r="C79" s="87">
        <v>1983</v>
      </c>
    </row>
    <row r="80" spans="1:3" x14ac:dyDescent="0.2">
      <c r="A80" s="327" t="s">
        <v>385</v>
      </c>
      <c r="B80" s="329" t="s">
        <v>386</v>
      </c>
      <c r="C80" s="87">
        <v>2010</v>
      </c>
    </row>
    <row r="81" spans="1:3" x14ac:dyDescent="0.2">
      <c r="A81" s="327" t="s">
        <v>387</v>
      </c>
      <c r="B81" s="329" t="s">
        <v>388</v>
      </c>
      <c r="C81" s="87">
        <v>1982</v>
      </c>
    </row>
    <row r="82" spans="1:3" x14ac:dyDescent="0.2">
      <c r="A82" s="327" t="s">
        <v>389</v>
      </c>
      <c r="B82" s="329" t="s">
        <v>388</v>
      </c>
      <c r="C82" s="87">
        <v>1983</v>
      </c>
    </row>
    <row r="83" spans="1:3" x14ac:dyDescent="0.2">
      <c r="A83" s="327" t="s">
        <v>390</v>
      </c>
      <c r="B83" s="329" t="s">
        <v>388</v>
      </c>
      <c r="C83" s="87">
        <v>1981</v>
      </c>
    </row>
    <row r="84" spans="1:3" x14ac:dyDescent="0.2">
      <c r="A84" s="327" t="s">
        <v>391</v>
      </c>
      <c r="B84" s="329" t="s">
        <v>388</v>
      </c>
      <c r="C84" s="87">
        <v>1982</v>
      </c>
    </row>
    <row r="85" spans="1:3" x14ac:dyDescent="0.2">
      <c r="A85" s="327" t="s">
        <v>392</v>
      </c>
      <c r="B85" s="329" t="s">
        <v>388</v>
      </c>
      <c r="C85" s="87">
        <v>1985</v>
      </c>
    </row>
    <row r="86" spans="1:3" x14ac:dyDescent="0.2">
      <c r="A86" s="327" t="s">
        <v>393</v>
      </c>
      <c r="B86" s="329" t="s">
        <v>388</v>
      </c>
      <c r="C86" s="87">
        <v>1986</v>
      </c>
    </row>
    <row r="87" spans="1:3" x14ac:dyDescent="0.2">
      <c r="A87" s="327" t="s">
        <v>394</v>
      </c>
      <c r="B87" s="329" t="s">
        <v>388</v>
      </c>
      <c r="C87" s="87">
        <v>1986</v>
      </c>
    </row>
    <row r="88" spans="1:3" x14ac:dyDescent="0.2">
      <c r="A88" s="327" t="s">
        <v>430</v>
      </c>
      <c r="B88" s="329" t="s">
        <v>596</v>
      </c>
      <c r="C88" s="87">
        <v>2008</v>
      </c>
    </row>
    <row r="89" spans="1:3" x14ac:dyDescent="0.2">
      <c r="A89" s="327" t="s">
        <v>395</v>
      </c>
      <c r="B89" s="329" t="s">
        <v>396</v>
      </c>
      <c r="C89" s="87">
        <v>1992</v>
      </c>
    </row>
    <row r="90" spans="1:3" x14ac:dyDescent="0.2">
      <c r="A90" s="327" t="s">
        <v>397</v>
      </c>
      <c r="B90" s="329" t="s">
        <v>396</v>
      </c>
      <c r="C90" s="87">
        <v>1993</v>
      </c>
    </row>
    <row r="91" spans="1:3" x14ac:dyDescent="0.2">
      <c r="A91" s="327" t="s">
        <v>398</v>
      </c>
      <c r="B91" s="329" t="s">
        <v>396</v>
      </c>
      <c r="C91" s="87">
        <v>1996</v>
      </c>
    </row>
    <row r="92" spans="1:3" x14ac:dyDescent="0.2">
      <c r="A92" s="327" t="s">
        <v>399</v>
      </c>
      <c r="B92" s="329" t="s">
        <v>400</v>
      </c>
      <c r="C92" s="87">
        <v>1998</v>
      </c>
    </row>
    <row r="93" spans="1:3" x14ac:dyDescent="0.2">
      <c r="A93" s="327" t="s">
        <v>401</v>
      </c>
      <c r="B93" s="329" t="s">
        <v>402</v>
      </c>
      <c r="C93" s="87">
        <v>1984</v>
      </c>
    </row>
    <row r="94" spans="1:3" x14ac:dyDescent="0.2">
      <c r="A94" s="327" t="s">
        <v>403</v>
      </c>
      <c r="B94" s="329" t="s">
        <v>404</v>
      </c>
      <c r="C94" s="87">
        <v>2006</v>
      </c>
    </row>
    <row r="95" spans="1:3" x14ac:dyDescent="0.2">
      <c r="A95" s="327" t="s">
        <v>405</v>
      </c>
      <c r="B95" s="329" t="s">
        <v>404</v>
      </c>
      <c r="C95" s="87">
        <v>2002</v>
      </c>
    </row>
    <row r="96" spans="1:3" x14ac:dyDescent="0.2">
      <c r="A96" s="327" t="s">
        <v>406</v>
      </c>
      <c r="B96" s="329" t="s">
        <v>404</v>
      </c>
      <c r="C96" s="87">
        <v>2003</v>
      </c>
    </row>
    <row r="97" spans="1:3" x14ac:dyDescent="0.2">
      <c r="A97" s="327" t="s">
        <v>407</v>
      </c>
      <c r="B97" s="329" t="s">
        <v>408</v>
      </c>
      <c r="C97" s="87">
        <v>2008</v>
      </c>
    </row>
    <row r="98" spans="1:3" x14ac:dyDescent="0.2">
      <c r="A98" s="327" t="s">
        <v>409</v>
      </c>
      <c r="B98" s="329" t="s">
        <v>410</v>
      </c>
      <c r="C98" s="87">
        <v>1982</v>
      </c>
    </row>
    <row r="99" spans="1:3" x14ac:dyDescent="0.2">
      <c r="A99" s="327" t="s">
        <v>597</v>
      </c>
      <c r="B99" s="329" t="s">
        <v>410</v>
      </c>
      <c r="C99" s="87">
        <v>1987</v>
      </c>
    </row>
    <row r="100" spans="1:3" x14ac:dyDescent="0.2">
      <c r="A100" s="327" t="s">
        <v>411</v>
      </c>
      <c r="B100" s="329" t="s">
        <v>412</v>
      </c>
      <c r="C100" s="87">
        <v>1994</v>
      </c>
    </row>
    <row r="101" spans="1:3" x14ac:dyDescent="0.2">
      <c r="A101" s="327" t="s">
        <v>413</v>
      </c>
      <c r="B101" s="329" t="s">
        <v>412</v>
      </c>
      <c r="C101" s="87">
        <v>1998</v>
      </c>
    </row>
    <row r="102" spans="1:3" x14ac:dyDescent="0.2">
      <c r="A102" s="327" t="s">
        <v>414</v>
      </c>
      <c r="B102" s="329" t="s">
        <v>412</v>
      </c>
      <c r="C102" s="87">
        <v>1998</v>
      </c>
    </row>
    <row r="103" spans="1:3" x14ac:dyDescent="0.2">
      <c r="A103" s="327" t="s">
        <v>415</v>
      </c>
      <c r="B103" s="329" t="s">
        <v>412</v>
      </c>
      <c r="C103" s="87">
        <v>1995</v>
      </c>
    </row>
    <row r="104" spans="1:3" x14ac:dyDescent="0.2">
      <c r="A104" s="327" t="s">
        <v>416</v>
      </c>
      <c r="B104" s="329" t="s">
        <v>417</v>
      </c>
      <c r="C104" s="87">
        <v>1994</v>
      </c>
    </row>
    <row r="105" spans="1:3" x14ac:dyDescent="0.2">
      <c r="A105" s="327" t="s">
        <v>418</v>
      </c>
      <c r="B105" s="329" t="s">
        <v>417</v>
      </c>
      <c r="C105" s="87">
        <v>2009</v>
      </c>
    </row>
    <row r="106" spans="1:3" x14ac:dyDescent="0.2">
      <c r="A106" s="327" t="s">
        <v>419</v>
      </c>
      <c r="B106" s="329" t="s">
        <v>420</v>
      </c>
      <c r="C106" s="87">
        <v>1991</v>
      </c>
    </row>
    <row r="107" spans="1:3" x14ac:dyDescent="0.2">
      <c r="A107" s="327" t="s">
        <v>421</v>
      </c>
      <c r="B107" s="329" t="s">
        <v>422</v>
      </c>
      <c r="C107" s="87">
        <v>1990</v>
      </c>
    </row>
    <row r="108" spans="1:3" x14ac:dyDescent="0.2">
      <c r="A108" s="327" t="s">
        <v>423</v>
      </c>
      <c r="B108" s="329" t="s">
        <v>422</v>
      </c>
      <c r="C108" s="87">
        <v>1996</v>
      </c>
    </row>
    <row r="109" spans="1:3" x14ac:dyDescent="0.2">
      <c r="A109" s="327" t="s">
        <v>424</v>
      </c>
      <c r="B109" s="329" t="s">
        <v>422</v>
      </c>
      <c r="C109" s="87">
        <v>1997</v>
      </c>
    </row>
    <row r="110" spans="1:3" x14ac:dyDescent="0.2">
      <c r="A110" s="327" t="s">
        <v>425</v>
      </c>
      <c r="B110" s="329" t="s">
        <v>422</v>
      </c>
      <c r="C110" s="87">
        <v>1999</v>
      </c>
    </row>
    <row r="111" spans="1:3" x14ac:dyDescent="0.2">
      <c r="A111" s="330" t="s">
        <v>426</v>
      </c>
      <c r="B111" s="329" t="s">
        <v>427</v>
      </c>
      <c r="C111" s="87">
        <v>1985</v>
      </c>
    </row>
    <row r="112" spans="1:3" x14ac:dyDescent="0.2">
      <c r="A112" s="330" t="s">
        <v>502</v>
      </c>
      <c r="B112" s="329" t="s">
        <v>427</v>
      </c>
      <c r="C112" s="87">
        <v>2009</v>
      </c>
    </row>
    <row r="113" spans="1:5" ht="13.5" thickBot="1" x14ac:dyDescent="0.25">
      <c r="A113" s="330" t="s">
        <v>428</v>
      </c>
      <c r="B113" s="329" t="s">
        <v>427</v>
      </c>
      <c r="C113" s="87">
        <v>1985</v>
      </c>
    </row>
    <row r="114" spans="1:5" s="62" customFormat="1" ht="39.75" thickBot="1" x14ac:dyDescent="0.25">
      <c r="A114" s="324" t="s">
        <v>439</v>
      </c>
      <c r="B114" s="325" t="s">
        <v>442</v>
      </c>
      <c r="C114" s="326" t="s">
        <v>441</v>
      </c>
    </row>
    <row r="115" spans="1:5" x14ac:dyDescent="0.2">
      <c r="A115" s="327" t="s">
        <v>505</v>
      </c>
      <c r="B115" s="332" t="s">
        <v>113</v>
      </c>
      <c r="C115" s="97">
        <v>2004</v>
      </c>
    </row>
    <row r="116" spans="1:5" x14ac:dyDescent="0.2">
      <c r="A116" s="327" t="s">
        <v>504</v>
      </c>
      <c r="B116" s="331" t="s">
        <v>113</v>
      </c>
      <c r="C116" s="87">
        <v>1997</v>
      </c>
    </row>
    <row r="117" spans="1:5" x14ac:dyDescent="0.2">
      <c r="A117" s="327" t="s">
        <v>431</v>
      </c>
      <c r="B117" s="331" t="s">
        <v>432</v>
      </c>
      <c r="C117" s="87">
        <v>2009</v>
      </c>
    </row>
    <row r="118" spans="1:5" x14ac:dyDescent="0.2">
      <c r="A118" s="420" t="s">
        <v>598</v>
      </c>
      <c r="B118" s="331" t="s">
        <v>485</v>
      </c>
      <c r="C118" s="87">
        <v>2011</v>
      </c>
    </row>
    <row r="119" spans="1:5" x14ac:dyDescent="0.2">
      <c r="A119" s="327" t="s">
        <v>435</v>
      </c>
      <c r="B119" s="331" t="s">
        <v>436</v>
      </c>
      <c r="C119" s="87">
        <v>2009</v>
      </c>
    </row>
    <row r="120" spans="1:5" x14ac:dyDescent="0.2">
      <c r="A120" s="327" t="s">
        <v>506</v>
      </c>
      <c r="B120" s="331" t="s">
        <v>599</v>
      </c>
      <c r="C120" s="87">
        <v>2009</v>
      </c>
    </row>
    <row r="121" spans="1:5" x14ac:dyDescent="0.2">
      <c r="A121" s="327" t="s">
        <v>600</v>
      </c>
      <c r="B121" s="331" t="s">
        <v>159</v>
      </c>
      <c r="C121" s="87">
        <v>2012</v>
      </c>
    </row>
    <row r="122" spans="1:5" x14ac:dyDescent="0.2">
      <c r="A122" s="327" t="s">
        <v>437</v>
      </c>
      <c r="B122" s="332" t="s">
        <v>601</v>
      </c>
      <c r="C122" s="87">
        <v>2008</v>
      </c>
    </row>
    <row r="123" spans="1:5" ht="13.5" thickBot="1" x14ac:dyDescent="0.25">
      <c r="A123" s="333" t="s">
        <v>438</v>
      </c>
      <c r="B123" s="334" t="s">
        <v>601</v>
      </c>
      <c r="C123" s="335">
        <v>2008</v>
      </c>
    </row>
    <row r="125" spans="1:5" ht="15" x14ac:dyDescent="0.25">
      <c r="A125" s="297" t="s">
        <v>455</v>
      </c>
      <c r="B125" s="298"/>
      <c r="C125" s="298"/>
      <c r="D125" s="298"/>
      <c r="E125" s="350"/>
    </row>
    <row r="126" spans="1:5" ht="15" x14ac:dyDescent="0.25">
      <c r="A126" s="349" t="s">
        <v>542</v>
      </c>
      <c r="B126" s="350"/>
      <c r="C126" s="299"/>
      <c r="D126" s="351"/>
      <c r="E126" s="350"/>
    </row>
    <row r="127" spans="1:5" ht="15" x14ac:dyDescent="0.25">
      <c r="A127" s="404" t="s">
        <v>543</v>
      </c>
      <c r="B127" s="350"/>
      <c r="C127" s="299"/>
      <c r="D127" s="351"/>
      <c r="E127" s="350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113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workbookViewId="0">
      <selection sqref="A1:G1"/>
    </sheetView>
  </sheetViews>
  <sheetFormatPr baseColWidth="10" defaultColWidth="11.42578125" defaultRowHeight="12.75" x14ac:dyDescent="0.2"/>
  <cols>
    <col min="1" max="1" width="20.7109375" style="17" bestFit="1" customWidth="1"/>
    <col min="2" max="2" width="20.5703125" style="17" customWidth="1"/>
    <col min="3" max="3" width="33" style="17" customWidth="1"/>
    <col min="4" max="4" width="27.85546875" style="17" customWidth="1"/>
    <col min="5" max="5" width="23.42578125" style="17" customWidth="1"/>
    <col min="6" max="16384" width="11.42578125" style="17"/>
  </cols>
  <sheetData>
    <row r="1" spans="1:7" ht="57.75" customHeight="1" thickBot="1" x14ac:dyDescent="0.25">
      <c r="A1" s="457" t="s">
        <v>259</v>
      </c>
      <c r="B1" s="458"/>
      <c r="C1" s="458"/>
      <c r="D1" s="458"/>
      <c r="E1" s="458"/>
      <c r="F1" s="458"/>
      <c r="G1" s="459"/>
    </row>
    <row r="2" spans="1:7" ht="15.75" customHeight="1" x14ac:dyDescent="0.2"/>
    <row r="4" spans="1:7" ht="13.5" thickBot="1" x14ac:dyDescent="0.25"/>
    <row r="5" spans="1:7" ht="51.75" thickBot="1" x14ac:dyDescent="0.25">
      <c r="A5" s="273" t="s">
        <v>179</v>
      </c>
      <c r="B5" s="271" t="s">
        <v>180</v>
      </c>
      <c r="C5" s="271" t="s">
        <v>181</v>
      </c>
      <c r="D5" s="271" t="s">
        <v>182</v>
      </c>
      <c r="E5" s="272" t="s">
        <v>183</v>
      </c>
    </row>
    <row r="6" spans="1:7" x14ac:dyDescent="0.2">
      <c r="A6" s="274" t="s">
        <v>184</v>
      </c>
      <c r="B6" s="267">
        <v>36.200000000000003</v>
      </c>
      <c r="C6" s="268">
        <v>0</v>
      </c>
      <c r="D6" s="268">
        <v>55.6</v>
      </c>
      <c r="E6" s="275">
        <v>0</v>
      </c>
    </row>
    <row r="7" spans="1:7" x14ac:dyDescent="0.2">
      <c r="A7" s="274" t="s">
        <v>30</v>
      </c>
      <c r="B7" s="269">
        <v>5.9</v>
      </c>
      <c r="C7" s="270">
        <v>1.4</v>
      </c>
      <c r="D7" s="270">
        <v>0</v>
      </c>
      <c r="E7" s="276">
        <v>13.399999999999999</v>
      </c>
    </row>
    <row r="8" spans="1:7" x14ac:dyDescent="0.2">
      <c r="A8" s="274" t="s">
        <v>31</v>
      </c>
      <c r="B8" s="269">
        <v>102.294</v>
      </c>
      <c r="C8" s="270">
        <v>0</v>
      </c>
      <c r="D8" s="270">
        <v>9.7650000000000006</v>
      </c>
      <c r="E8" s="276">
        <v>11.68885</v>
      </c>
    </row>
    <row r="9" spans="1:7" x14ac:dyDescent="0.2">
      <c r="A9" s="274" t="s">
        <v>492</v>
      </c>
      <c r="B9" s="269">
        <v>1.262</v>
      </c>
      <c r="C9" s="270">
        <v>0</v>
      </c>
      <c r="D9" s="270">
        <v>0</v>
      </c>
      <c r="E9" s="276">
        <v>2.2349999999999999</v>
      </c>
    </row>
    <row r="10" spans="1:7" x14ac:dyDescent="0.2">
      <c r="A10" s="277" t="s">
        <v>32</v>
      </c>
      <c r="B10" s="269">
        <v>168.16100700000001</v>
      </c>
      <c r="C10" s="270">
        <v>0</v>
      </c>
      <c r="D10" s="270">
        <v>9.1380590000000002</v>
      </c>
      <c r="E10" s="276">
        <v>0</v>
      </c>
    </row>
    <row r="11" spans="1:7" x14ac:dyDescent="0.2">
      <c r="A11" s="274" t="s">
        <v>33</v>
      </c>
      <c r="B11" s="269">
        <v>2.66</v>
      </c>
      <c r="C11" s="270">
        <v>0</v>
      </c>
      <c r="D11" s="270">
        <v>0.156</v>
      </c>
      <c r="E11" s="276">
        <v>0</v>
      </c>
    </row>
    <row r="12" spans="1:7" x14ac:dyDescent="0.2">
      <c r="A12" s="274" t="s">
        <v>34</v>
      </c>
      <c r="B12" s="269">
        <v>156.9</v>
      </c>
      <c r="C12" s="270">
        <v>12.096</v>
      </c>
      <c r="D12" s="270">
        <v>15.183999999999999</v>
      </c>
      <c r="E12" s="276">
        <v>4.8</v>
      </c>
    </row>
    <row r="13" spans="1:7" x14ac:dyDescent="0.2">
      <c r="A13" s="274" t="s">
        <v>493</v>
      </c>
      <c r="B13" s="269">
        <v>9.4</v>
      </c>
      <c r="C13" s="270">
        <v>0</v>
      </c>
      <c r="D13" s="270">
        <v>0.30080000000000001</v>
      </c>
      <c r="E13" s="276">
        <v>0</v>
      </c>
    </row>
    <row r="14" spans="1:7" x14ac:dyDescent="0.2">
      <c r="A14" s="274" t="s">
        <v>562</v>
      </c>
      <c r="B14" s="269">
        <v>8.9</v>
      </c>
      <c r="C14" s="270">
        <v>0</v>
      </c>
      <c r="D14" s="270">
        <v>0.72899999999999998</v>
      </c>
      <c r="E14" s="276">
        <v>0</v>
      </c>
    </row>
    <row r="15" spans="1:7" x14ac:dyDescent="0.2">
      <c r="A15" s="274" t="s">
        <v>185</v>
      </c>
      <c r="B15" s="269">
        <v>4.5</v>
      </c>
      <c r="C15" s="270">
        <v>0</v>
      </c>
      <c r="D15" s="270">
        <v>10.8</v>
      </c>
      <c r="E15" s="276">
        <v>0</v>
      </c>
    </row>
    <row r="16" spans="1:7" x14ac:dyDescent="0.2">
      <c r="A16" s="274" t="s">
        <v>35</v>
      </c>
      <c r="B16" s="269">
        <v>212</v>
      </c>
      <c r="C16" s="270">
        <v>0</v>
      </c>
      <c r="D16" s="270">
        <v>11.8</v>
      </c>
      <c r="E16" s="276">
        <v>0</v>
      </c>
    </row>
    <row r="17" spans="1:5" x14ac:dyDescent="0.2">
      <c r="A17" s="274" t="s">
        <v>186</v>
      </c>
      <c r="B17" s="269">
        <v>16.3</v>
      </c>
      <c r="C17" s="270">
        <v>0</v>
      </c>
      <c r="D17" s="270">
        <v>5</v>
      </c>
      <c r="E17" s="276">
        <v>0</v>
      </c>
    </row>
    <row r="18" spans="1:5" x14ac:dyDescent="0.2">
      <c r="A18" s="274" t="s">
        <v>563</v>
      </c>
      <c r="B18" s="269">
        <v>69.400000000000006</v>
      </c>
      <c r="C18" s="270">
        <v>0</v>
      </c>
      <c r="D18" s="270">
        <v>7.8</v>
      </c>
      <c r="E18" s="276">
        <v>0</v>
      </c>
    </row>
    <row r="19" spans="1:5" x14ac:dyDescent="0.2">
      <c r="A19" s="274" t="s">
        <v>36</v>
      </c>
      <c r="B19" s="269">
        <v>1143.4100000000001</v>
      </c>
      <c r="C19" s="270">
        <v>0</v>
      </c>
      <c r="D19" s="270">
        <v>304.16000000000003</v>
      </c>
      <c r="E19" s="276">
        <v>0</v>
      </c>
    </row>
    <row r="20" spans="1:5" x14ac:dyDescent="0.2">
      <c r="A20" s="274" t="s">
        <v>37</v>
      </c>
      <c r="B20" s="269">
        <v>460.964</v>
      </c>
      <c r="C20" s="270">
        <v>0</v>
      </c>
      <c r="D20" s="270">
        <v>124.70699999999999</v>
      </c>
      <c r="E20" s="276">
        <v>0</v>
      </c>
    </row>
    <row r="21" spans="1:5" x14ac:dyDescent="0.2">
      <c r="A21" s="274" t="s">
        <v>38</v>
      </c>
      <c r="B21" s="269">
        <v>48.66</v>
      </c>
      <c r="C21" s="270">
        <v>0</v>
      </c>
      <c r="D21" s="270">
        <v>17.34</v>
      </c>
      <c r="E21" s="276">
        <v>0</v>
      </c>
    </row>
    <row r="22" spans="1:5" x14ac:dyDescent="0.2">
      <c r="A22" s="274" t="s">
        <v>39</v>
      </c>
      <c r="B22" s="269">
        <v>1.538</v>
      </c>
      <c r="C22" s="270">
        <v>0</v>
      </c>
      <c r="D22" s="270">
        <v>0</v>
      </c>
      <c r="E22" s="276">
        <v>9.1999999999999998E-2</v>
      </c>
    </row>
    <row r="23" spans="1:5" x14ac:dyDescent="0.2">
      <c r="A23" s="274" t="s">
        <v>40</v>
      </c>
      <c r="B23" s="269">
        <v>70.790000000000006</v>
      </c>
      <c r="C23" s="270">
        <v>0</v>
      </c>
      <c r="D23" s="270">
        <v>9.4849999999999994</v>
      </c>
      <c r="E23" s="276">
        <v>11.392999999999999</v>
      </c>
    </row>
    <row r="24" spans="1:5" x14ac:dyDescent="0.2">
      <c r="A24" s="274" t="s">
        <v>187</v>
      </c>
      <c r="B24" s="269">
        <v>0</v>
      </c>
      <c r="C24" s="270">
        <v>0.8</v>
      </c>
      <c r="D24" s="270">
        <v>0</v>
      </c>
      <c r="E24" s="276">
        <v>150.19999999999999</v>
      </c>
    </row>
    <row r="25" spans="1:5" x14ac:dyDescent="0.2">
      <c r="A25" s="274" t="s">
        <v>188</v>
      </c>
      <c r="B25" s="269">
        <v>34</v>
      </c>
      <c r="C25" s="270">
        <v>0</v>
      </c>
      <c r="D25" s="270">
        <v>6.5</v>
      </c>
      <c r="E25" s="276">
        <v>0</v>
      </c>
    </row>
    <row r="26" spans="1:5" x14ac:dyDescent="0.2">
      <c r="A26" s="274" t="s">
        <v>189</v>
      </c>
      <c r="B26" s="269">
        <v>10.5</v>
      </c>
      <c r="C26" s="270">
        <v>1.26</v>
      </c>
      <c r="D26" s="270">
        <v>1.67</v>
      </c>
      <c r="E26" s="276">
        <v>3.17</v>
      </c>
    </row>
    <row r="27" spans="1:5" x14ac:dyDescent="0.2">
      <c r="A27" s="274" t="s">
        <v>41</v>
      </c>
      <c r="B27" s="269">
        <v>7.95</v>
      </c>
      <c r="C27" s="270">
        <v>0.99</v>
      </c>
      <c r="D27" s="270">
        <v>2.06</v>
      </c>
      <c r="E27" s="276">
        <v>1.31</v>
      </c>
    </row>
    <row r="28" spans="1:5" x14ac:dyDescent="0.2">
      <c r="A28" s="274" t="s">
        <v>42</v>
      </c>
      <c r="B28" s="269">
        <v>39.42</v>
      </c>
      <c r="C28" s="270">
        <v>12.81</v>
      </c>
      <c r="D28" s="270">
        <v>7.57</v>
      </c>
      <c r="E28" s="276">
        <v>47.81</v>
      </c>
    </row>
    <row r="29" spans="1:5" x14ac:dyDescent="0.2">
      <c r="A29" s="274" t="s">
        <v>43</v>
      </c>
      <c r="B29" s="269">
        <v>22.9</v>
      </c>
      <c r="C29" s="270">
        <v>0</v>
      </c>
      <c r="D29" s="270">
        <v>1.4</v>
      </c>
      <c r="E29" s="276">
        <v>0</v>
      </c>
    </row>
    <row r="30" spans="1:5" x14ac:dyDescent="0.2">
      <c r="A30" s="274" t="s">
        <v>190</v>
      </c>
      <c r="B30" s="269">
        <v>95.999999999999986</v>
      </c>
      <c r="C30" s="270">
        <v>0</v>
      </c>
      <c r="D30" s="270">
        <v>13.676</v>
      </c>
      <c r="E30" s="276">
        <v>7.8</v>
      </c>
    </row>
    <row r="31" spans="1:5" x14ac:dyDescent="0.2">
      <c r="A31" s="274" t="s">
        <v>44</v>
      </c>
      <c r="B31" s="269">
        <v>220</v>
      </c>
      <c r="C31" s="270">
        <v>0</v>
      </c>
      <c r="D31" s="270">
        <v>3.2559999999999998</v>
      </c>
      <c r="E31" s="276">
        <v>0</v>
      </c>
    </row>
    <row r="32" spans="1:5" x14ac:dyDescent="0.2">
      <c r="A32" s="274" t="s">
        <v>191</v>
      </c>
      <c r="B32" s="269">
        <v>43</v>
      </c>
      <c r="C32" s="270">
        <v>9.8000000000000007</v>
      </c>
      <c r="D32" s="270">
        <v>24.1</v>
      </c>
      <c r="E32" s="276">
        <v>16.8</v>
      </c>
    </row>
    <row r="33" spans="1:5" x14ac:dyDescent="0.2">
      <c r="A33" s="274" t="s">
        <v>45</v>
      </c>
      <c r="B33" s="269">
        <v>599.09999999999991</v>
      </c>
      <c r="C33" s="270">
        <v>0</v>
      </c>
      <c r="D33" s="270">
        <v>69.600000000000009</v>
      </c>
      <c r="E33" s="276">
        <v>0</v>
      </c>
    </row>
    <row r="34" spans="1:5" x14ac:dyDescent="0.2">
      <c r="A34" s="274" t="s">
        <v>46</v>
      </c>
      <c r="B34" s="269">
        <v>157.5</v>
      </c>
      <c r="C34" s="270">
        <v>43.2</v>
      </c>
      <c r="D34" s="270">
        <v>36.4</v>
      </c>
      <c r="E34" s="276">
        <v>117.84699999999999</v>
      </c>
    </row>
    <row r="35" spans="1:5" x14ac:dyDescent="0.2">
      <c r="A35" s="274" t="s">
        <v>47</v>
      </c>
      <c r="B35" s="269">
        <v>0</v>
      </c>
      <c r="C35" s="270">
        <v>14.748000000000001</v>
      </c>
      <c r="D35" s="270">
        <v>0</v>
      </c>
      <c r="E35" s="276">
        <v>18.059999999999999</v>
      </c>
    </row>
    <row r="36" spans="1:5" x14ac:dyDescent="0.2">
      <c r="A36" s="274" t="s">
        <v>48</v>
      </c>
      <c r="B36" s="269">
        <v>90.2</v>
      </c>
      <c r="C36" s="270">
        <v>8.8619000000000003</v>
      </c>
      <c r="D36" s="270">
        <v>17.803100000000001</v>
      </c>
      <c r="E36" s="276">
        <v>0</v>
      </c>
    </row>
    <row r="37" spans="1:5" x14ac:dyDescent="0.2">
      <c r="A37" s="274" t="s">
        <v>101</v>
      </c>
      <c r="B37" s="269">
        <v>432</v>
      </c>
      <c r="C37" s="270">
        <v>7.6000000000000005</v>
      </c>
      <c r="D37" s="270">
        <v>36.4</v>
      </c>
      <c r="E37" s="276">
        <v>51.699999999999996</v>
      </c>
    </row>
    <row r="38" spans="1:5" x14ac:dyDescent="0.2">
      <c r="A38" s="274" t="s">
        <v>50</v>
      </c>
      <c r="B38" s="269">
        <v>0</v>
      </c>
      <c r="C38" s="270">
        <v>10.7</v>
      </c>
      <c r="D38" s="270">
        <v>0</v>
      </c>
      <c r="E38" s="276">
        <v>61.4</v>
      </c>
    </row>
    <row r="39" spans="1:5" x14ac:dyDescent="0.2">
      <c r="A39" s="274" t="s">
        <v>51</v>
      </c>
      <c r="B39" s="269">
        <v>93.216999999999999</v>
      </c>
      <c r="C39" s="270">
        <v>0</v>
      </c>
      <c r="D39" s="270">
        <v>13.482799999999999</v>
      </c>
      <c r="E39" s="276">
        <v>0</v>
      </c>
    </row>
    <row r="40" spans="1:5" x14ac:dyDescent="0.2">
      <c r="A40" s="274" t="s">
        <v>52</v>
      </c>
      <c r="B40" s="269">
        <v>0</v>
      </c>
      <c r="C40" s="270">
        <v>9.3000000000000007</v>
      </c>
      <c r="D40" s="270">
        <v>0</v>
      </c>
      <c r="E40" s="276">
        <v>22.7</v>
      </c>
    </row>
    <row r="41" spans="1:5" x14ac:dyDescent="0.2">
      <c r="A41" s="274" t="s">
        <v>494</v>
      </c>
      <c r="B41" s="269">
        <v>8.6999999999999993</v>
      </c>
      <c r="C41" s="270">
        <v>0</v>
      </c>
      <c r="D41" s="270">
        <v>1.63</v>
      </c>
      <c r="E41" s="276">
        <v>0</v>
      </c>
    </row>
    <row r="42" spans="1:5" x14ac:dyDescent="0.2">
      <c r="A42" s="274" t="s">
        <v>561</v>
      </c>
      <c r="B42" s="269">
        <v>0</v>
      </c>
      <c r="C42" s="270">
        <v>1.9245999999999999E-2</v>
      </c>
      <c r="D42" s="270">
        <v>0</v>
      </c>
      <c r="E42" s="276">
        <v>0.21299999999999999</v>
      </c>
    </row>
    <row r="43" spans="1:5" x14ac:dyDescent="0.2">
      <c r="A43" s="274" t="s">
        <v>564</v>
      </c>
      <c r="B43" s="269">
        <v>11.2</v>
      </c>
      <c r="C43" s="270">
        <v>0</v>
      </c>
      <c r="D43" s="270">
        <v>1.1000000000000001</v>
      </c>
      <c r="E43" s="276">
        <v>0</v>
      </c>
    </row>
    <row r="44" spans="1:5" x14ac:dyDescent="0.2">
      <c r="A44" s="274" t="s">
        <v>53</v>
      </c>
      <c r="B44" s="269">
        <v>43.776060000000001</v>
      </c>
      <c r="C44" s="270">
        <v>0</v>
      </c>
      <c r="D44" s="270">
        <v>2.424388</v>
      </c>
      <c r="E44" s="276">
        <v>0.4</v>
      </c>
    </row>
    <row r="45" spans="1:5" x14ac:dyDescent="0.2">
      <c r="A45" s="274" t="s">
        <v>495</v>
      </c>
      <c r="B45" s="269">
        <v>29.762599999999999</v>
      </c>
      <c r="C45" s="270">
        <v>0</v>
      </c>
      <c r="D45" s="270">
        <v>3.55627</v>
      </c>
      <c r="E45" s="276">
        <v>0</v>
      </c>
    </row>
    <row r="46" spans="1:5" x14ac:dyDescent="0.2">
      <c r="A46" s="274" t="s">
        <v>54</v>
      </c>
      <c r="B46" s="269">
        <v>70.400000000000006</v>
      </c>
      <c r="C46" s="270">
        <v>0</v>
      </c>
      <c r="D46" s="270">
        <v>0</v>
      </c>
      <c r="E46" s="276">
        <v>71.5</v>
      </c>
    </row>
    <row r="47" spans="1:5" x14ac:dyDescent="0.2">
      <c r="A47" s="274" t="s">
        <v>55</v>
      </c>
      <c r="B47" s="269">
        <v>65.066999999999993</v>
      </c>
      <c r="C47" s="270">
        <v>0</v>
      </c>
      <c r="D47" s="270">
        <v>0</v>
      </c>
      <c r="E47" s="276">
        <v>138.12</v>
      </c>
    </row>
    <row r="48" spans="1:5" x14ac:dyDescent="0.2">
      <c r="A48" s="274" t="s">
        <v>192</v>
      </c>
      <c r="B48" s="269">
        <v>4.2</v>
      </c>
      <c r="C48" s="270">
        <v>1.5100000000000001E-2</v>
      </c>
      <c r="D48" s="270">
        <v>7.3</v>
      </c>
      <c r="E48" s="276">
        <v>0</v>
      </c>
    </row>
    <row r="49" spans="1:5" x14ac:dyDescent="0.2">
      <c r="A49" s="274" t="s">
        <v>565</v>
      </c>
      <c r="B49" s="269">
        <v>18</v>
      </c>
      <c r="C49" s="270">
        <v>8.2899999999999991</v>
      </c>
      <c r="D49" s="270">
        <v>0.8</v>
      </c>
      <c r="E49" s="276">
        <v>27.61</v>
      </c>
    </row>
    <row r="50" spans="1:5" x14ac:dyDescent="0.2">
      <c r="A50" s="274" t="s">
        <v>193</v>
      </c>
      <c r="B50" s="269">
        <v>0</v>
      </c>
      <c r="C50" s="270">
        <v>0</v>
      </c>
      <c r="D50" s="270">
        <v>0</v>
      </c>
      <c r="E50" s="276">
        <v>19.700000000000003</v>
      </c>
    </row>
    <row r="51" spans="1:5" x14ac:dyDescent="0.2">
      <c r="A51" s="274" t="s">
        <v>56</v>
      </c>
      <c r="B51" s="269">
        <v>0</v>
      </c>
      <c r="C51" s="270">
        <v>17.899999999999999</v>
      </c>
      <c r="D51" s="270">
        <v>0</v>
      </c>
      <c r="E51" s="276">
        <v>41.1</v>
      </c>
    </row>
    <row r="52" spans="1:5" x14ac:dyDescent="0.2">
      <c r="A52" s="274" t="s">
        <v>194</v>
      </c>
      <c r="B52" s="269">
        <v>15.9</v>
      </c>
      <c r="C52" s="270">
        <v>0</v>
      </c>
      <c r="D52" s="270">
        <v>0</v>
      </c>
      <c r="E52" s="276">
        <v>3.2</v>
      </c>
    </row>
    <row r="53" spans="1:5" x14ac:dyDescent="0.2">
      <c r="A53" s="274" t="s">
        <v>57</v>
      </c>
      <c r="B53" s="269">
        <v>34</v>
      </c>
      <c r="C53" s="270">
        <v>0</v>
      </c>
      <c r="D53" s="270">
        <v>16.399999999999999</v>
      </c>
      <c r="E53" s="276">
        <v>0</v>
      </c>
    </row>
    <row r="54" spans="1:5" x14ac:dyDescent="0.2">
      <c r="A54" s="274" t="s">
        <v>58</v>
      </c>
      <c r="B54" s="269">
        <v>27.04</v>
      </c>
      <c r="C54" s="270">
        <v>0</v>
      </c>
      <c r="D54" s="270">
        <v>2.7</v>
      </c>
      <c r="E54" s="276">
        <v>0</v>
      </c>
    </row>
    <row r="55" spans="1:5" x14ac:dyDescent="0.2">
      <c r="A55" s="274" t="s">
        <v>59</v>
      </c>
      <c r="B55" s="269">
        <v>131.69999999999999</v>
      </c>
      <c r="C55" s="270">
        <v>8.49</v>
      </c>
      <c r="D55" s="270">
        <v>28.819999999999997</v>
      </c>
      <c r="E55" s="276">
        <v>17.23</v>
      </c>
    </row>
    <row r="56" spans="1:5" x14ac:dyDescent="0.2">
      <c r="A56" s="274" t="s">
        <v>195</v>
      </c>
      <c r="B56" s="269">
        <v>0</v>
      </c>
      <c r="C56" s="270">
        <v>0.15</v>
      </c>
      <c r="D56" s="270">
        <v>0</v>
      </c>
      <c r="E56" s="276">
        <v>35.1</v>
      </c>
    </row>
    <row r="57" spans="1:5" x14ac:dyDescent="0.2">
      <c r="A57" s="274" t="s">
        <v>60</v>
      </c>
      <c r="B57" s="269">
        <v>157</v>
      </c>
      <c r="C57" s="270">
        <v>1.8</v>
      </c>
      <c r="D57" s="270">
        <v>18.3</v>
      </c>
      <c r="E57" s="276">
        <v>11.5</v>
      </c>
    </row>
    <row r="58" spans="1:5" x14ac:dyDescent="0.2">
      <c r="A58" s="274" t="s">
        <v>196</v>
      </c>
      <c r="B58" s="269">
        <v>13.2</v>
      </c>
      <c r="C58" s="270">
        <v>0</v>
      </c>
      <c r="D58" s="270">
        <v>0</v>
      </c>
      <c r="E58" s="276">
        <v>37.299999999999997</v>
      </c>
    </row>
    <row r="59" spans="1:5" x14ac:dyDescent="0.2">
      <c r="A59" s="274" t="s">
        <v>61</v>
      </c>
      <c r="B59" s="269">
        <v>0</v>
      </c>
      <c r="C59" s="270">
        <v>32.299999999999997</v>
      </c>
      <c r="D59" s="270">
        <v>0</v>
      </c>
      <c r="E59" s="276">
        <v>379</v>
      </c>
    </row>
    <row r="60" spans="1:5" x14ac:dyDescent="0.2">
      <c r="A60" s="274" t="s">
        <v>62</v>
      </c>
      <c r="B60" s="269">
        <v>607.36</v>
      </c>
      <c r="C60" s="270">
        <v>25.85</v>
      </c>
      <c r="D60" s="270">
        <v>87.61</v>
      </c>
      <c r="E60" s="276">
        <v>103.34</v>
      </c>
    </row>
    <row r="61" spans="1:5" x14ac:dyDescent="0.2">
      <c r="A61" s="274" t="s">
        <v>63</v>
      </c>
      <c r="B61" s="269">
        <v>227.77</v>
      </c>
      <c r="C61" s="270">
        <v>1.119796</v>
      </c>
      <c r="D61" s="270">
        <v>32.277999999999999</v>
      </c>
      <c r="E61" s="276">
        <v>13.895</v>
      </c>
    </row>
    <row r="62" spans="1:5" x14ac:dyDescent="0.2">
      <c r="A62" s="274" t="s">
        <v>64</v>
      </c>
      <c r="B62" s="269">
        <v>95.6</v>
      </c>
      <c r="C62" s="270">
        <v>0</v>
      </c>
      <c r="D62" s="270">
        <v>8.3000000000000007</v>
      </c>
      <c r="E62" s="276">
        <v>0</v>
      </c>
    </row>
    <row r="63" spans="1:5" x14ac:dyDescent="0.2">
      <c r="A63" s="274" t="s">
        <v>102</v>
      </c>
      <c r="B63" s="269">
        <v>7.9908900000000003</v>
      </c>
      <c r="C63" s="270">
        <v>4.7091099999999999</v>
      </c>
      <c r="D63" s="270">
        <v>3.2439</v>
      </c>
      <c r="E63" s="276">
        <v>5.3960999999999997</v>
      </c>
    </row>
    <row r="64" spans="1:5" x14ac:dyDescent="0.2">
      <c r="A64" s="274" t="s">
        <v>65</v>
      </c>
      <c r="B64" s="269">
        <v>0</v>
      </c>
      <c r="C64" s="270">
        <v>1.63303</v>
      </c>
      <c r="D64" s="270">
        <v>0.34200000000000003</v>
      </c>
      <c r="E64" s="276">
        <v>3.5977299999999999</v>
      </c>
    </row>
    <row r="65" spans="1:5" x14ac:dyDescent="0.2">
      <c r="A65" s="274" t="s">
        <v>66</v>
      </c>
      <c r="B65" s="269">
        <v>37.5</v>
      </c>
      <c r="C65" s="270">
        <v>0</v>
      </c>
      <c r="D65" s="270">
        <v>1.5375000000000001</v>
      </c>
      <c r="E65" s="276">
        <v>0</v>
      </c>
    </row>
    <row r="66" spans="1:5" x14ac:dyDescent="0.2">
      <c r="A66" s="274" t="s">
        <v>67</v>
      </c>
      <c r="B66" s="269">
        <v>0</v>
      </c>
      <c r="C66" s="270">
        <v>24.32</v>
      </c>
      <c r="D66" s="270">
        <v>3.1148699999999998</v>
      </c>
      <c r="E66" s="276">
        <v>6.3713300000000004</v>
      </c>
    </row>
    <row r="67" spans="1:5" x14ac:dyDescent="0.2">
      <c r="A67" s="274" t="s">
        <v>197</v>
      </c>
      <c r="B67" s="269">
        <v>47.134999999999998</v>
      </c>
      <c r="C67" s="270">
        <v>0</v>
      </c>
      <c r="D67" s="270">
        <v>9.1289999999999996</v>
      </c>
      <c r="E67" s="276">
        <v>53.561</v>
      </c>
    </row>
    <row r="68" spans="1:5" x14ac:dyDescent="0.2">
      <c r="A68" s="274" t="s">
        <v>68</v>
      </c>
      <c r="B68" s="269">
        <v>4.3818400000000004</v>
      </c>
      <c r="C68" s="270">
        <v>0</v>
      </c>
      <c r="D68" s="270">
        <v>0</v>
      </c>
      <c r="E68" s="276">
        <v>15.15704</v>
      </c>
    </row>
    <row r="69" spans="1:5" x14ac:dyDescent="0.2">
      <c r="A69" s="274" t="s">
        <v>566</v>
      </c>
      <c r="B69" s="269">
        <v>36.5</v>
      </c>
      <c r="C69" s="270">
        <v>0</v>
      </c>
      <c r="D69" s="270">
        <v>2</v>
      </c>
      <c r="E69" s="276">
        <v>0</v>
      </c>
    </row>
    <row r="70" spans="1:5" x14ac:dyDescent="0.2">
      <c r="A70" s="412" t="s">
        <v>103</v>
      </c>
      <c r="B70" s="413">
        <v>0</v>
      </c>
      <c r="C70" s="414">
        <v>75.960999999999999</v>
      </c>
      <c r="D70" s="414">
        <v>0</v>
      </c>
      <c r="E70" s="415">
        <v>177.34</v>
      </c>
    </row>
    <row r="71" spans="1:5" x14ac:dyDescent="0.2">
      <c r="A71" s="274" t="s">
        <v>104</v>
      </c>
      <c r="B71" s="269">
        <v>0</v>
      </c>
      <c r="C71" s="270">
        <v>76.840400000000002</v>
      </c>
      <c r="D71" s="270">
        <v>0</v>
      </c>
      <c r="E71" s="276">
        <v>90.24</v>
      </c>
    </row>
    <row r="72" spans="1:5" x14ac:dyDescent="0.2">
      <c r="A72" s="274" t="s">
        <v>70</v>
      </c>
      <c r="B72" s="269">
        <v>532.1</v>
      </c>
      <c r="C72" s="270">
        <v>0</v>
      </c>
      <c r="D72" s="270">
        <v>57</v>
      </c>
      <c r="E72" s="276">
        <v>0</v>
      </c>
    </row>
    <row r="73" spans="1:5" x14ac:dyDescent="0.2">
      <c r="A73" s="274" t="s">
        <v>71</v>
      </c>
      <c r="B73" s="269">
        <v>0</v>
      </c>
      <c r="C73" s="270">
        <v>35.6</v>
      </c>
      <c r="D73" s="270">
        <v>7.2</v>
      </c>
      <c r="E73" s="276">
        <v>328</v>
      </c>
    </row>
    <row r="74" spans="1:5" x14ac:dyDescent="0.2">
      <c r="A74" s="274" t="s">
        <v>72</v>
      </c>
      <c r="B74" s="269">
        <v>859.81590000000006</v>
      </c>
      <c r="C74" s="270">
        <v>0</v>
      </c>
      <c r="D74" s="270">
        <v>153.53650999999999</v>
      </c>
      <c r="E74" s="276">
        <v>0</v>
      </c>
    </row>
    <row r="75" spans="1:5" x14ac:dyDescent="0.2">
      <c r="A75" s="274" t="s">
        <v>73</v>
      </c>
      <c r="B75" s="269">
        <v>76.599999999999994</v>
      </c>
      <c r="C75" s="270">
        <v>0</v>
      </c>
      <c r="D75" s="270">
        <v>5.7</v>
      </c>
      <c r="E75" s="276">
        <v>0</v>
      </c>
    </row>
    <row r="76" spans="1:5" x14ac:dyDescent="0.2">
      <c r="A76" s="274" t="s">
        <v>74</v>
      </c>
      <c r="B76" s="269">
        <v>65.2</v>
      </c>
      <c r="C76" s="270">
        <v>0</v>
      </c>
      <c r="D76" s="270">
        <v>9.1999999999999993</v>
      </c>
      <c r="E76" s="276">
        <v>0</v>
      </c>
    </row>
    <row r="77" spans="1:5" x14ac:dyDescent="0.2">
      <c r="A77" s="274" t="s">
        <v>567</v>
      </c>
      <c r="B77" s="269">
        <v>22.8</v>
      </c>
      <c r="C77" s="270">
        <v>0</v>
      </c>
      <c r="D77" s="270">
        <v>0.82779999999999998</v>
      </c>
      <c r="E77" s="276">
        <v>0</v>
      </c>
    </row>
    <row r="78" spans="1:5" x14ac:dyDescent="0.2">
      <c r="A78" s="274" t="s">
        <v>75</v>
      </c>
      <c r="B78" s="269">
        <v>22.6</v>
      </c>
      <c r="C78" s="270">
        <v>0</v>
      </c>
      <c r="D78" s="270">
        <v>1.42</v>
      </c>
      <c r="E78" s="276">
        <v>0</v>
      </c>
    </row>
    <row r="79" spans="1:5" x14ac:dyDescent="0.2">
      <c r="A79" s="274" t="s">
        <v>76</v>
      </c>
      <c r="B79" s="269">
        <v>32.270000000000003</v>
      </c>
      <c r="C79" s="270">
        <v>1.71553</v>
      </c>
      <c r="D79" s="270">
        <v>7.7198799999999999</v>
      </c>
      <c r="E79" s="276">
        <v>0</v>
      </c>
    </row>
    <row r="80" spans="1:5" x14ac:dyDescent="0.2">
      <c r="A80" s="274" t="s">
        <v>77</v>
      </c>
      <c r="B80" s="269">
        <v>8.1999999999999993</v>
      </c>
      <c r="C80" s="270">
        <v>0.4</v>
      </c>
      <c r="D80" s="270">
        <v>0.9</v>
      </c>
      <c r="E80" s="276">
        <v>0</v>
      </c>
    </row>
    <row r="81" spans="1:5" x14ac:dyDescent="0.2">
      <c r="A81" s="274" t="s">
        <v>198</v>
      </c>
      <c r="B81" s="269">
        <v>12.1</v>
      </c>
      <c r="C81" s="270">
        <v>0</v>
      </c>
      <c r="D81" s="270">
        <v>16.2</v>
      </c>
      <c r="E81" s="276">
        <v>0</v>
      </c>
    </row>
    <row r="82" spans="1:5" x14ac:dyDescent="0.2">
      <c r="A82" s="274" t="s">
        <v>78</v>
      </c>
      <c r="B82" s="269">
        <v>119.8</v>
      </c>
      <c r="C82" s="270">
        <v>0</v>
      </c>
      <c r="D82" s="270">
        <v>31.7</v>
      </c>
      <c r="E82" s="276">
        <v>0</v>
      </c>
    </row>
    <row r="83" spans="1:5" x14ac:dyDescent="0.2">
      <c r="A83" s="274" t="s">
        <v>79</v>
      </c>
      <c r="B83" s="269">
        <v>112.6</v>
      </c>
      <c r="C83" s="270">
        <v>0</v>
      </c>
      <c r="D83" s="270">
        <v>13</v>
      </c>
      <c r="E83" s="276">
        <v>0</v>
      </c>
    </row>
    <row r="84" spans="1:5" x14ac:dyDescent="0.2">
      <c r="A84" s="412" t="s">
        <v>105</v>
      </c>
      <c r="B84" s="413">
        <v>641.5</v>
      </c>
      <c r="C84" s="414">
        <v>45.2</v>
      </c>
      <c r="D84" s="414">
        <v>37.799999999999997</v>
      </c>
      <c r="E84" s="415">
        <v>1625</v>
      </c>
    </row>
    <row r="85" spans="1:5" x14ac:dyDescent="0.2">
      <c r="A85" s="274" t="s">
        <v>106</v>
      </c>
      <c r="B85" s="269">
        <v>0</v>
      </c>
      <c r="C85" s="270">
        <v>3.4</v>
      </c>
      <c r="D85" s="270">
        <v>0</v>
      </c>
      <c r="E85" s="276">
        <v>5.4</v>
      </c>
    </row>
    <row r="86" spans="1:5" x14ac:dyDescent="0.2">
      <c r="A86" s="274" t="s">
        <v>81</v>
      </c>
      <c r="B86" s="269">
        <v>1.8</v>
      </c>
      <c r="C86" s="270">
        <v>11.399999999999999</v>
      </c>
      <c r="D86" s="270">
        <v>0.4</v>
      </c>
      <c r="E86" s="276">
        <v>22.299999999999997</v>
      </c>
    </row>
    <row r="87" spans="1:5" x14ac:dyDescent="0.2">
      <c r="A87" s="274" t="s">
        <v>82</v>
      </c>
      <c r="B87" s="269">
        <v>66.83</v>
      </c>
      <c r="C87" s="270">
        <v>21.9</v>
      </c>
      <c r="D87" s="270">
        <v>17.059999999999999</v>
      </c>
      <c r="E87" s="276">
        <v>49.099999999999994</v>
      </c>
    </row>
    <row r="88" spans="1:5" x14ac:dyDescent="0.2">
      <c r="A88" s="274" t="s">
        <v>83</v>
      </c>
      <c r="B88" s="269">
        <v>182.04</v>
      </c>
      <c r="C88" s="270">
        <v>9.1625599999999991</v>
      </c>
      <c r="D88" s="270">
        <v>17.762499999999999</v>
      </c>
      <c r="E88" s="276">
        <v>0</v>
      </c>
    </row>
    <row r="89" spans="1:5" x14ac:dyDescent="0.2">
      <c r="A89" s="274" t="s">
        <v>84</v>
      </c>
      <c r="B89" s="269">
        <v>25.700000000000003</v>
      </c>
      <c r="C89" s="270">
        <v>0</v>
      </c>
      <c r="D89" s="270">
        <v>1.4</v>
      </c>
      <c r="E89" s="276">
        <v>0</v>
      </c>
    </row>
    <row r="90" spans="1:5" x14ac:dyDescent="0.2">
      <c r="A90" s="274" t="s">
        <v>85</v>
      </c>
      <c r="B90" s="269">
        <v>0</v>
      </c>
      <c r="C90" s="270">
        <v>9.9</v>
      </c>
      <c r="D90" s="270">
        <v>0</v>
      </c>
      <c r="E90" s="276">
        <v>7.2</v>
      </c>
    </row>
    <row r="91" spans="1:5" x14ac:dyDescent="0.2">
      <c r="A91" s="274" t="s">
        <v>469</v>
      </c>
      <c r="B91" s="269">
        <v>24</v>
      </c>
      <c r="C91" s="270">
        <v>0</v>
      </c>
      <c r="D91" s="270">
        <v>0</v>
      </c>
      <c r="E91" s="276">
        <v>53</v>
      </c>
    </row>
    <row r="92" spans="1:5" x14ac:dyDescent="0.2">
      <c r="A92" s="274" t="s">
        <v>86</v>
      </c>
      <c r="B92" s="269">
        <v>435.21199999999999</v>
      </c>
      <c r="C92" s="270">
        <v>19.683700000000002</v>
      </c>
      <c r="D92" s="270">
        <v>76.885900000000007</v>
      </c>
      <c r="E92" s="276">
        <v>0</v>
      </c>
    </row>
    <row r="93" spans="1:5" x14ac:dyDescent="0.2">
      <c r="A93" s="274" t="s">
        <v>87</v>
      </c>
      <c r="B93" s="269">
        <v>42.537100000000002</v>
      </c>
      <c r="C93" s="270">
        <v>0</v>
      </c>
      <c r="D93" s="270">
        <v>5.5168200000000001</v>
      </c>
      <c r="E93" s="276">
        <v>0</v>
      </c>
    </row>
    <row r="94" spans="1:5" x14ac:dyDescent="0.2">
      <c r="A94" s="274" t="s">
        <v>88</v>
      </c>
      <c r="B94" s="269">
        <v>5.9</v>
      </c>
      <c r="C94" s="270">
        <v>24.9</v>
      </c>
      <c r="D94" s="270">
        <v>3</v>
      </c>
      <c r="E94" s="276">
        <v>31.986000000000001</v>
      </c>
    </row>
    <row r="95" spans="1:5" x14ac:dyDescent="0.2">
      <c r="A95" s="274" t="s">
        <v>89</v>
      </c>
      <c r="B95" s="269">
        <v>119.9</v>
      </c>
      <c r="C95" s="270">
        <v>2.8250000000000002</v>
      </c>
      <c r="D95" s="270">
        <v>16.899999999999999</v>
      </c>
      <c r="E95" s="276">
        <v>3.8079999999999998</v>
      </c>
    </row>
    <row r="96" spans="1:5" x14ac:dyDescent="0.2">
      <c r="A96" s="274" t="s">
        <v>199</v>
      </c>
      <c r="B96" s="269">
        <v>99.4</v>
      </c>
      <c r="C96" s="270">
        <v>0</v>
      </c>
      <c r="D96" s="270">
        <v>51.6</v>
      </c>
      <c r="E96" s="276">
        <v>0</v>
      </c>
    </row>
    <row r="97" spans="1:5" x14ac:dyDescent="0.2">
      <c r="A97" s="274" t="s">
        <v>90</v>
      </c>
      <c r="B97" s="269">
        <v>137.5</v>
      </c>
      <c r="C97" s="270">
        <v>0</v>
      </c>
      <c r="D97" s="270">
        <v>11.559794999999999</v>
      </c>
      <c r="E97" s="276">
        <v>0</v>
      </c>
    </row>
    <row r="98" spans="1:5" x14ac:dyDescent="0.2">
      <c r="A98" s="274" t="s">
        <v>91</v>
      </c>
      <c r="B98" s="269">
        <v>24.7</v>
      </c>
      <c r="C98" s="270">
        <v>0</v>
      </c>
      <c r="D98" s="270">
        <v>1.18313</v>
      </c>
      <c r="E98" s="276">
        <v>0</v>
      </c>
    </row>
    <row r="99" spans="1:5" x14ac:dyDescent="0.2">
      <c r="A99" s="274" t="s">
        <v>92</v>
      </c>
      <c r="B99" s="269">
        <v>88.2</v>
      </c>
      <c r="C99" s="270">
        <v>27.7</v>
      </c>
      <c r="D99" s="270">
        <v>26.3</v>
      </c>
      <c r="E99" s="276">
        <v>76.2</v>
      </c>
    </row>
    <row r="100" spans="1:5" x14ac:dyDescent="0.2">
      <c r="A100" s="274" t="s">
        <v>496</v>
      </c>
      <c r="B100" s="269">
        <v>10.9</v>
      </c>
      <c r="C100" s="270">
        <v>3.9</v>
      </c>
      <c r="D100" s="270">
        <v>2.9</v>
      </c>
      <c r="E100" s="276">
        <v>8.6999999999999993</v>
      </c>
    </row>
    <row r="101" spans="1:5" x14ac:dyDescent="0.2">
      <c r="A101" s="274" t="s">
        <v>93</v>
      </c>
      <c r="B101" s="269">
        <v>19.3</v>
      </c>
      <c r="C101" s="270">
        <v>0</v>
      </c>
      <c r="D101" s="270">
        <v>2.15</v>
      </c>
      <c r="E101" s="276">
        <v>2.2999999999999998</v>
      </c>
    </row>
    <row r="102" spans="1:5" x14ac:dyDescent="0.2">
      <c r="A102" s="274" t="s">
        <v>94</v>
      </c>
      <c r="B102" s="269">
        <v>17.3</v>
      </c>
      <c r="C102" s="270">
        <v>0</v>
      </c>
      <c r="D102" s="270">
        <v>2.5</v>
      </c>
      <c r="E102" s="276">
        <v>0</v>
      </c>
    </row>
    <row r="103" spans="1:5" x14ac:dyDescent="0.2">
      <c r="A103" s="274" t="s">
        <v>95</v>
      </c>
      <c r="B103" s="269">
        <v>60.896999999999998</v>
      </c>
      <c r="C103" s="270">
        <v>0</v>
      </c>
      <c r="D103" s="270">
        <v>0</v>
      </c>
      <c r="E103" s="276">
        <v>0</v>
      </c>
    </row>
    <row r="104" spans="1:5" x14ac:dyDescent="0.2">
      <c r="A104" s="274" t="s">
        <v>96</v>
      </c>
      <c r="B104" s="269">
        <v>0</v>
      </c>
      <c r="C104" s="270">
        <v>0.96337300000000003</v>
      </c>
      <c r="D104" s="270">
        <v>0</v>
      </c>
      <c r="E104" s="276">
        <v>6.1210399999999998</v>
      </c>
    </row>
    <row r="105" spans="1:5" x14ac:dyDescent="0.2">
      <c r="A105" s="274" t="s">
        <v>200</v>
      </c>
      <c r="B105" s="269">
        <v>0</v>
      </c>
      <c r="C105" s="270">
        <v>0.129</v>
      </c>
      <c r="D105" s="270">
        <v>0</v>
      </c>
      <c r="E105" s="276">
        <v>21.37</v>
      </c>
    </row>
    <row r="106" spans="1:5" x14ac:dyDescent="0.2">
      <c r="A106" s="274" t="s">
        <v>97</v>
      </c>
      <c r="B106" s="269">
        <v>175.6</v>
      </c>
      <c r="C106" s="270">
        <v>217.29900000000001</v>
      </c>
      <c r="D106" s="270">
        <v>50.099899999999998</v>
      </c>
      <c r="E106" s="276">
        <v>342.99900000000002</v>
      </c>
    </row>
    <row r="107" spans="1:5" ht="13.5" thickBot="1" x14ac:dyDescent="0.25">
      <c r="A107" s="278" t="s">
        <v>110</v>
      </c>
      <c r="B107" s="279">
        <f>SUM(B6:B106)</f>
        <v>10102.511397</v>
      </c>
      <c r="C107" s="279">
        <f>SUM(C6:C106)</f>
        <v>849.04174500000011</v>
      </c>
      <c r="D107" s="279">
        <f>SUM(D6:D106)</f>
        <v>1675.8909220000005</v>
      </c>
      <c r="E107" s="280">
        <f>SUM(E6:E106)</f>
        <v>4376.7610899999991</v>
      </c>
    </row>
    <row r="108" spans="1:5" x14ac:dyDescent="0.2">
      <c r="B108" s="240"/>
      <c r="C108" s="240"/>
      <c r="D108" s="240"/>
      <c r="E108" s="240"/>
    </row>
    <row r="109" spans="1:5" x14ac:dyDescent="0.2">
      <c r="B109" s="240"/>
      <c r="C109" s="240"/>
      <c r="D109" s="240"/>
      <c r="E109" s="240"/>
    </row>
    <row r="110" spans="1:5" x14ac:dyDescent="0.2">
      <c r="A110" s="266" t="s">
        <v>456</v>
      </c>
    </row>
    <row r="111" spans="1:5" x14ac:dyDescent="0.2">
      <c r="A111" s="266" t="s">
        <v>497</v>
      </c>
    </row>
    <row r="112" spans="1:5" x14ac:dyDescent="0.2">
      <c r="A112" s="266"/>
    </row>
    <row r="113" spans="1:3" x14ac:dyDescent="0.2">
      <c r="A113" s="352" t="s">
        <v>457</v>
      </c>
    </row>
    <row r="114" spans="1:3" x14ac:dyDescent="0.2">
      <c r="A114" s="353" t="s">
        <v>514</v>
      </c>
      <c r="B114" s="353"/>
      <c r="C114" s="353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topLeftCell="A8" workbookViewId="0">
      <selection activeCell="A41" sqref="A41"/>
    </sheetView>
  </sheetViews>
  <sheetFormatPr baseColWidth="10" defaultRowHeight="15" x14ac:dyDescent="0.25"/>
  <cols>
    <col min="1" max="1" width="56.28515625" style="3" customWidth="1"/>
    <col min="2" max="6" width="13.28515625" style="3" customWidth="1"/>
    <col min="7" max="11" width="11.42578125" style="3" customWidth="1"/>
    <col min="12" max="16384" width="11.42578125" style="3"/>
  </cols>
  <sheetData>
    <row r="1" spans="1:18" ht="69" customHeight="1" x14ac:dyDescent="0.25">
      <c r="A1" s="438" t="s">
        <v>546</v>
      </c>
      <c r="B1" s="438"/>
      <c r="C1" s="438"/>
      <c r="D1" s="438"/>
      <c r="E1" s="438"/>
      <c r="F1" s="438"/>
      <c r="G1" s="438"/>
      <c r="H1" s="438"/>
      <c r="I1" s="438"/>
      <c r="J1" s="438"/>
    </row>
    <row r="3" spans="1:18" ht="15.75" thickBot="1" x14ac:dyDescent="0.3"/>
    <row r="4" spans="1:18" ht="36.75" customHeight="1" x14ac:dyDescent="0.25">
      <c r="A4" s="311"/>
      <c r="B4" s="433" t="s">
        <v>602</v>
      </c>
      <c r="C4" s="434"/>
      <c r="D4" s="434"/>
      <c r="E4" s="434"/>
      <c r="F4" s="435"/>
      <c r="G4" s="433" t="s">
        <v>603</v>
      </c>
      <c r="H4" s="436"/>
      <c r="I4" s="436"/>
      <c r="J4" s="436"/>
      <c r="K4" s="437"/>
    </row>
    <row r="5" spans="1:18" ht="38.25" x14ac:dyDescent="0.25">
      <c r="A5" s="312" t="s">
        <v>274</v>
      </c>
      <c r="B5" s="313" t="s">
        <v>275</v>
      </c>
      <c r="C5" s="314" t="s">
        <v>276</v>
      </c>
      <c r="D5" s="314" t="s">
        <v>2</v>
      </c>
      <c r="E5" s="315" t="s">
        <v>277</v>
      </c>
      <c r="F5" s="314" t="s">
        <v>172</v>
      </c>
      <c r="G5" s="313" t="s">
        <v>275</v>
      </c>
      <c r="H5" s="314" t="s">
        <v>276</v>
      </c>
      <c r="I5" s="314" t="s">
        <v>2</v>
      </c>
      <c r="J5" s="315" t="s">
        <v>277</v>
      </c>
      <c r="K5" s="316" t="s">
        <v>172</v>
      </c>
      <c r="L5" s="37"/>
    </row>
    <row r="6" spans="1:18" ht="30" x14ac:dyDescent="0.25">
      <c r="A6" s="317" t="s">
        <v>278</v>
      </c>
      <c r="B6" s="318" t="s">
        <v>279</v>
      </c>
      <c r="C6" s="319" t="s">
        <v>280</v>
      </c>
      <c r="D6" s="320" t="s">
        <v>5</v>
      </c>
      <c r="E6" s="321" t="s">
        <v>281</v>
      </c>
      <c r="F6" s="320" t="s">
        <v>173</v>
      </c>
      <c r="G6" s="318" t="s">
        <v>281</v>
      </c>
      <c r="H6" s="319" t="s">
        <v>280</v>
      </c>
      <c r="I6" s="320" t="s">
        <v>5</v>
      </c>
      <c r="J6" s="321" t="s">
        <v>281</v>
      </c>
      <c r="K6" s="322" t="s">
        <v>173</v>
      </c>
      <c r="M6" s="128" t="s">
        <v>69</v>
      </c>
    </row>
    <row r="7" spans="1:18" x14ac:dyDescent="0.25">
      <c r="A7" s="195" t="s">
        <v>285</v>
      </c>
      <c r="B7" s="196">
        <v>3812.2402730000008</v>
      </c>
      <c r="C7" s="197">
        <v>1765.717695</v>
      </c>
      <c r="D7" s="197">
        <v>150.85642600000003</v>
      </c>
      <c r="E7" s="198">
        <v>104.18665400000002</v>
      </c>
      <c r="F7" s="199">
        <f t="shared" ref="F7:F12" si="0">B7+C7+D7*1.9+E7</f>
        <v>5968.7718314000003</v>
      </c>
      <c r="G7" s="196">
        <v>89.115059000000656</v>
      </c>
      <c r="H7" s="197">
        <v>114.75969400000008</v>
      </c>
      <c r="I7" s="197">
        <v>9.1174680000000308</v>
      </c>
      <c r="J7" s="198">
        <v>4.5485710000000097</v>
      </c>
      <c r="K7" s="200">
        <f>G7+H7+I7*1.9+J7</f>
        <v>225.74651320000081</v>
      </c>
      <c r="M7" s="201"/>
      <c r="O7" s="201"/>
      <c r="P7" s="201"/>
      <c r="Q7" s="201"/>
      <c r="R7" s="201"/>
    </row>
    <row r="8" spans="1:18" x14ac:dyDescent="0.25">
      <c r="A8" s="195" t="s">
        <v>642</v>
      </c>
      <c r="B8" s="202">
        <v>889.44102999999677</v>
      </c>
      <c r="C8" s="203">
        <v>2089.6616989999984</v>
      </c>
      <c r="D8" s="203">
        <v>138.48107499999989</v>
      </c>
      <c r="E8" s="204">
        <v>36.692403999999996</v>
      </c>
      <c r="F8" s="199">
        <f t="shared" si="0"/>
        <v>3278.9091754999949</v>
      </c>
      <c r="G8" s="202">
        <v>66.205606999997144</v>
      </c>
      <c r="H8" s="203">
        <v>20.156415999997989</v>
      </c>
      <c r="I8" s="203">
        <v>13.088042999999971</v>
      </c>
      <c r="J8" s="204">
        <v>6.5915919999999915</v>
      </c>
      <c r="K8" s="200">
        <f t="shared" ref="K8:K12" si="1">G8+H8+I8*1.9+J8</f>
        <v>117.82089669999507</v>
      </c>
      <c r="M8" s="201"/>
      <c r="O8" s="201"/>
      <c r="P8" s="201"/>
      <c r="Q8" s="201"/>
      <c r="R8" s="201"/>
    </row>
    <row r="9" spans="1:18" x14ac:dyDescent="0.25">
      <c r="A9" s="195" t="s">
        <v>282</v>
      </c>
      <c r="B9" s="202">
        <v>331.70792799999992</v>
      </c>
      <c r="C9" s="203">
        <v>203.03313800000001</v>
      </c>
      <c r="D9" s="203">
        <v>17.307786</v>
      </c>
      <c r="E9" s="204">
        <v>5.9005889999999992</v>
      </c>
      <c r="F9" s="199">
        <f t="shared" si="0"/>
        <v>573.52644839999994</v>
      </c>
      <c r="G9" s="202">
        <v>-24.446777999999995</v>
      </c>
      <c r="H9" s="203">
        <v>24.512939000000017</v>
      </c>
      <c r="I9" s="203">
        <v>-0.69388000000000005</v>
      </c>
      <c r="J9" s="204">
        <v>2.7474729999999989</v>
      </c>
      <c r="K9" s="200">
        <f t="shared" si="1"/>
        <v>1.4952620000000212</v>
      </c>
      <c r="L9" s="201"/>
      <c r="M9" s="201"/>
    </row>
    <row r="10" spans="1:18" x14ac:dyDescent="0.25">
      <c r="A10" s="195" t="s">
        <v>283</v>
      </c>
      <c r="B10" s="202">
        <v>589.23664099999996</v>
      </c>
      <c r="C10" s="203">
        <v>344.21572700000002</v>
      </c>
      <c r="D10" s="203">
        <v>14.422746</v>
      </c>
      <c r="E10" s="204">
        <v>19.496791999999999</v>
      </c>
      <c r="F10" s="199">
        <f t="shared" si="0"/>
        <v>980.35237740000002</v>
      </c>
      <c r="G10" s="202">
        <v>15.321497999999906</v>
      </c>
      <c r="H10" s="203">
        <v>-41.563740999999936</v>
      </c>
      <c r="I10" s="203">
        <v>0.37740200000000179</v>
      </c>
      <c r="J10" s="204">
        <v>0.20000599999999835</v>
      </c>
      <c r="K10" s="200">
        <f t="shared" si="1"/>
        <v>-25.32517320000003</v>
      </c>
      <c r="L10" s="201"/>
      <c r="M10" s="201"/>
    </row>
    <row r="11" spans="1:18" x14ac:dyDescent="0.25">
      <c r="A11" s="195" t="s">
        <v>643</v>
      </c>
      <c r="B11" s="202">
        <v>130</v>
      </c>
      <c r="C11" s="203">
        <v>50</v>
      </c>
      <c r="D11" s="203"/>
      <c r="E11" s="204"/>
      <c r="F11" s="199">
        <f t="shared" si="0"/>
        <v>180</v>
      </c>
      <c r="G11" s="202">
        <v>-10</v>
      </c>
      <c r="H11" s="203">
        <v>0</v>
      </c>
      <c r="I11" s="203"/>
      <c r="J11" s="204"/>
      <c r="K11" s="200">
        <f t="shared" si="1"/>
        <v>-10</v>
      </c>
      <c r="O11" s="201"/>
      <c r="P11" s="201"/>
      <c r="Q11" s="201"/>
      <c r="R11" s="201"/>
    </row>
    <row r="12" spans="1:18" x14ac:dyDescent="0.25">
      <c r="A12" s="205" t="s">
        <v>284</v>
      </c>
      <c r="B12" s="206">
        <v>1295</v>
      </c>
      <c r="C12" s="207">
        <v>1190</v>
      </c>
      <c r="D12" s="207"/>
      <c r="E12" s="208">
        <v>105</v>
      </c>
      <c r="F12" s="209">
        <f t="shared" si="0"/>
        <v>2590</v>
      </c>
      <c r="G12" s="206">
        <v>155</v>
      </c>
      <c r="H12" s="207">
        <v>-15</v>
      </c>
      <c r="I12" s="207"/>
      <c r="J12" s="208">
        <v>-5</v>
      </c>
      <c r="K12" s="210">
        <f t="shared" si="1"/>
        <v>135</v>
      </c>
      <c r="O12" s="201"/>
      <c r="P12" s="201"/>
      <c r="Q12" s="201"/>
      <c r="R12" s="201"/>
    </row>
    <row r="13" spans="1:18" x14ac:dyDescent="0.25">
      <c r="A13" s="211" t="s">
        <v>174</v>
      </c>
      <c r="B13" s="212">
        <f>SUM(B7:B12)</f>
        <v>7047.6258719999969</v>
      </c>
      <c r="C13" s="212">
        <f>SUM(C7:C12)</f>
        <v>5642.6282589999983</v>
      </c>
      <c r="D13" s="212">
        <f>SUM(D7:D12)</f>
        <v>321.06803299999996</v>
      </c>
      <c r="E13" s="212">
        <f>SUM(E7:E12)</f>
        <v>271.27643899999998</v>
      </c>
      <c r="F13" s="213">
        <f t="shared" ref="F13" si="2">B13+C13+D13*1.9+E13</f>
        <v>13571.559832699993</v>
      </c>
      <c r="G13" s="214">
        <f>SUM(G7:G12)</f>
        <v>291.19538599999771</v>
      </c>
      <c r="H13" s="212">
        <f>SUM(H7:H12)</f>
        <v>102.86530799999815</v>
      </c>
      <c r="I13" s="212">
        <f>SUM(I7:I12)</f>
        <v>21.889033000000005</v>
      </c>
      <c r="J13" s="215">
        <f>SUM(J7:J12)</f>
        <v>9.0876419999999989</v>
      </c>
      <c r="K13" s="216">
        <f>SUM(K7:K12)</f>
        <v>444.73749869999585</v>
      </c>
      <c r="L13" s="37"/>
    </row>
    <row r="14" spans="1:18" x14ac:dyDescent="0.25">
      <c r="A14" s="195"/>
      <c r="B14" s="217"/>
      <c r="C14" s="218"/>
      <c r="D14" s="218"/>
      <c r="E14" s="218"/>
      <c r="F14" s="218"/>
      <c r="G14" s="218"/>
      <c r="H14" s="218"/>
      <c r="I14" s="218"/>
      <c r="J14" s="218"/>
      <c r="K14" s="219"/>
    </row>
    <row r="15" spans="1:18" x14ac:dyDescent="0.25">
      <c r="A15" s="220" t="s">
        <v>175</v>
      </c>
      <c r="B15" s="221"/>
      <c r="C15" s="221"/>
      <c r="D15" s="221"/>
      <c r="E15" s="221"/>
      <c r="F15" s="221"/>
      <c r="G15" s="222"/>
      <c r="H15" s="222"/>
      <c r="I15" s="222"/>
      <c r="J15" s="222"/>
      <c r="K15" s="223"/>
    </row>
    <row r="16" spans="1:18" x14ac:dyDescent="0.25">
      <c r="A16" s="224" t="s">
        <v>285</v>
      </c>
      <c r="B16" s="196">
        <v>3297.9123680000007</v>
      </c>
      <c r="C16" s="197">
        <v>1452.1793670000002</v>
      </c>
      <c r="D16" s="197">
        <v>112.58199</v>
      </c>
      <c r="E16" s="198">
        <v>71.537344000000004</v>
      </c>
      <c r="F16" s="199">
        <f t="shared" ref="F16:F21" si="3">B16+C16+D16*1.9+E16</f>
        <v>5035.5348600000016</v>
      </c>
      <c r="G16" s="202">
        <v>69.946418000000449</v>
      </c>
      <c r="H16" s="203">
        <v>69.413058000000319</v>
      </c>
      <c r="I16" s="203">
        <v>5.1171330000000097</v>
      </c>
      <c r="J16" s="204">
        <v>2.0442899999999895</v>
      </c>
      <c r="K16" s="200">
        <f>G16+H16+I16*1.9+J16</f>
        <v>151.12631870000078</v>
      </c>
      <c r="M16" s="201"/>
      <c r="N16" s="201"/>
      <c r="O16" s="201"/>
      <c r="P16" s="201"/>
    </row>
    <row r="17" spans="1:16" x14ac:dyDescent="0.25">
      <c r="A17" s="195" t="s">
        <v>642</v>
      </c>
      <c r="B17" s="202">
        <v>711.9946239999972</v>
      </c>
      <c r="C17" s="203">
        <v>1415.2033209999991</v>
      </c>
      <c r="D17" s="203">
        <v>84.78512000000002</v>
      </c>
      <c r="E17" s="204">
        <v>7.6990949999999856</v>
      </c>
      <c r="F17" s="199">
        <f t="shared" si="3"/>
        <v>2295.9887679999961</v>
      </c>
      <c r="G17" s="202">
        <v>75.757979999997588</v>
      </c>
      <c r="H17" s="203">
        <v>-17.48426700000141</v>
      </c>
      <c r="I17" s="203">
        <v>15.188634000000022</v>
      </c>
      <c r="J17" s="204">
        <v>5.8763760000000076</v>
      </c>
      <c r="K17" s="200">
        <f t="shared" ref="K17:K20" si="4">G17+H17+I17*1.9+J17</f>
        <v>93.008493599996228</v>
      </c>
      <c r="M17" s="201"/>
      <c r="N17" s="201"/>
      <c r="O17" s="201"/>
      <c r="P17" s="201"/>
    </row>
    <row r="18" spans="1:16" x14ac:dyDescent="0.25">
      <c r="A18" s="195" t="s">
        <v>282</v>
      </c>
      <c r="B18" s="202">
        <v>291.67662199999995</v>
      </c>
      <c r="C18" s="203">
        <v>105.400004</v>
      </c>
      <c r="D18" s="203">
        <v>10.187030999999998</v>
      </c>
      <c r="E18" s="204">
        <v>0.70640700000000001</v>
      </c>
      <c r="F18" s="199">
        <f t="shared" si="3"/>
        <v>417.13839189999993</v>
      </c>
      <c r="G18" s="202">
        <v>-22.76136200000002</v>
      </c>
      <c r="H18" s="203">
        <v>-12.36973399999998</v>
      </c>
      <c r="I18" s="203">
        <v>-1.119157999999997</v>
      </c>
      <c r="J18" s="204">
        <v>-9.7090000000000787E-3</v>
      </c>
      <c r="K18" s="200">
        <f t="shared" si="4"/>
        <v>-37.267205199999992</v>
      </c>
      <c r="M18" s="201"/>
      <c r="N18" s="201"/>
      <c r="O18" s="201"/>
      <c r="P18" s="201"/>
    </row>
    <row r="19" spans="1:16" x14ac:dyDescent="0.25">
      <c r="A19" s="195" t="s">
        <v>283</v>
      </c>
      <c r="B19" s="202">
        <v>456.85043599999995</v>
      </c>
      <c r="C19" s="203">
        <v>144.89262099999999</v>
      </c>
      <c r="D19" s="203">
        <v>10.418405</v>
      </c>
      <c r="E19" s="204">
        <v>14.064590000000003</v>
      </c>
      <c r="F19" s="199">
        <f t="shared" si="3"/>
        <v>635.60261649999984</v>
      </c>
      <c r="G19" s="202">
        <v>-31.542297000000019</v>
      </c>
      <c r="H19" s="203">
        <v>-16.851160000000021</v>
      </c>
      <c r="I19" s="203">
        <v>0.55819500000000133</v>
      </c>
      <c r="J19" s="204">
        <v>-0.7873869999999954</v>
      </c>
      <c r="K19" s="200">
        <f t="shared" si="4"/>
        <v>-48.120273500000032</v>
      </c>
      <c r="M19" s="201"/>
      <c r="N19" s="201"/>
      <c r="O19" s="201"/>
      <c r="P19" s="201"/>
    </row>
    <row r="20" spans="1:16" x14ac:dyDescent="0.25">
      <c r="A20" s="205" t="s">
        <v>284</v>
      </c>
      <c r="B20" s="202">
        <v>595</v>
      </c>
      <c r="C20" s="203">
        <v>235</v>
      </c>
      <c r="D20" s="203"/>
      <c r="E20" s="204">
        <v>20</v>
      </c>
      <c r="F20" s="225">
        <f t="shared" si="3"/>
        <v>850</v>
      </c>
      <c r="G20" s="206">
        <v>75</v>
      </c>
      <c r="H20" s="207">
        <v>-35</v>
      </c>
      <c r="I20" s="207">
        <v>0</v>
      </c>
      <c r="J20" s="208">
        <v>0</v>
      </c>
      <c r="K20" s="210">
        <f t="shared" si="4"/>
        <v>40</v>
      </c>
      <c r="M20" s="201"/>
      <c r="N20" s="201"/>
      <c r="O20" s="201"/>
      <c r="P20" s="201"/>
    </row>
    <row r="21" spans="1:16" x14ac:dyDescent="0.25">
      <c r="A21" s="211" t="s">
        <v>176</v>
      </c>
      <c r="B21" s="212">
        <f>SUM(B16:B20)</f>
        <v>5353.4340499999971</v>
      </c>
      <c r="C21" s="212">
        <f>SUM(C16:C20)</f>
        <v>3352.6753129999993</v>
      </c>
      <c r="D21" s="212">
        <f>SUM(D16:D20)</f>
        <v>217.97254600000002</v>
      </c>
      <c r="E21" s="212">
        <f>SUM(E16:E20)</f>
        <v>114.00743599999998</v>
      </c>
      <c r="F21" s="226">
        <f t="shared" si="3"/>
        <v>9234.2646363999957</v>
      </c>
      <c r="G21" s="214">
        <f>SUM(G16:G20)</f>
        <v>166.400738999998</v>
      </c>
      <c r="H21" s="212">
        <f>SUM(H16:H20)</f>
        <v>-12.292103000001092</v>
      </c>
      <c r="I21" s="212">
        <f>SUM(I16:I20)</f>
        <v>19.744804000000034</v>
      </c>
      <c r="J21" s="215">
        <f>SUM(J16:J20)</f>
        <v>7.1235700000000017</v>
      </c>
      <c r="K21" s="216">
        <f>SUM(K16:K20)</f>
        <v>198.74733359999701</v>
      </c>
      <c r="L21" s="37"/>
    </row>
    <row r="22" spans="1:16" x14ac:dyDescent="0.25">
      <c r="A22" s="195"/>
      <c r="B22" s="217"/>
      <c r="C22" s="217"/>
      <c r="D22" s="217"/>
      <c r="E22" s="217"/>
      <c r="F22" s="217"/>
      <c r="G22" s="217"/>
      <c r="H22" s="217"/>
      <c r="I22" s="217"/>
      <c r="J22" s="217"/>
      <c r="K22" s="231"/>
    </row>
    <row r="23" spans="1:16" x14ac:dyDescent="0.25">
      <c r="A23" s="227" t="s">
        <v>177</v>
      </c>
      <c r="B23" s="228"/>
      <c r="C23" s="228"/>
      <c r="D23" s="228"/>
      <c r="E23" s="228"/>
      <c r="F23" s="228"/>
      <c r="G23" s="217"/>
      <c r="H23" s="217"/>
      <c r="I23" s="217"/>
      <c r="J23" s="217"/>
      <c r="K23" s="229"/>
    </row>
    <row r="24" spans="1:16" x14ac:dyDescent="0.25">
      <c r="A24" s="224" t="s">
        <v>285</v>
      </c>
      <c r="B24" s="196">
        <v>514.32790499999999</v>
      </c>
      <c r="C24" s="197">
        <v>293.76296199999996</v>
      </c>
      <c r="D24" s="197">
        <v>37.258309999999994</v>
      </c>
      <c r="E24" s="198">
        <v>29.103798000000001</v>
      </c>
      <c r="F24" s="230">
        <f t="shared" ref="F24:F29" si="5">B24+C24+D24*1.9+E24</f>
        <v>907.98545399999989</v>
      </c>
      <c r="G24" s="196">
        <v>19.16864099999998</v>
      </c>
      <c r="H24" s="197">
        <v>40.695283999999958</v>
      </c>
      <c r="I24" s="197">
        <v>3.7700689999999923</v>
      </c>
      <c r="J24" s="198">
        <v>1.7335960000000021</v>
      </c>
      <c r="K24" s="200">
        <f>G24+H24+I24*1.9+J24</f>
        <v>68.76065209999993</v>
      </c>
      <c r="M24" s="201"/>
      <c r="N24" s="201"/>
      <c r="O24" s="201"/>
      <c r="P24" s="201"/>
    </row>
    <row r="25" spans="1:16" x14ac:dyDescent="0.25">
      <c r="A25" s="195" t="s">
        <v>642</v>
      </c>
      <c r="B25" s="202">
        <v>147.23974600000008</v>
      </c>
      <c r="C25" s="203">
        <v>510.20860400000021</v>
      </c>
      <c r="D25" s="203">
        <v>47.966104999999999</v>
      </c>
      <c r="E25" s="204">
        <v>9.9641839999999995</v>
      </c>
      <c r="F25" s="199">
        <f t="shared" si="5"/>
        <v>758.5481335000004</v>
      </c>
      <c r="G25" s="202">
        <v>-9.2033729999997149</v>
      </c>
      <c r="H25" s="203">
        <v>38.331335000000138</v>
      </c>
      <c r="I25" s="203">
        <v>0.39802199999999743</v>
      </c>
      <c r="J25" s="204">
        <v>0.66904599999999803</v>
      </c>
      <c r="K25" s="200">
        <f t="shared" ref="K25:K28" si="6">G25+H25+I25*1.9+J25</f>
        <v>30.553249800000415</v>
      </c>
      <c r="M25" s="201"/>
      <c r="N25" s="201"/>
      <c r="O25" s="201"/>
      <c r="P25" s="201"/>
    </row>
    <row r="26" spans="1:16" x14ac:dyDescent="0.25">
      <c r="A26" s="195" t="s">
        <v>282</v>
      </c>
      <c r="B26" s="202">
        <v>40.031305999999994</v>
      </c>
      <c r="C26" s="203">
        <v>42.768333999999996</v>
      </c>
      <c r="D26" s="203">
        <v>5.9624759999999997</v>
      </c>
      <c r="E26" s="204">
        <v>0.38962200000000002</v>
      </c>
      <c r="F26" s="199">
        <f t="shared" si="5"/>
        <v>94.517966399999978</v>
      </c>
      <c r="G26" s="202">
        <v>-1.6854160000000036</v>
      </c>
      <c r="H26" s="203">
        <v>12.396872999999996</v>
      </c>
      <c r="I26" s="203">
        <v>0.78744500000000084</v>
      </c>
      <c r="J26" s="204">
        <v>0.37262200000000001</v>
      </c>
      <c r="K26" s="200">
        <f t="shared" si="6"/>
        <v>12.580224499999993</v>
      </c>
      <c r="M26" s="201"/>
      <c r="N26" s="201"/>
      <c r="O26" s="201"/>
      <c r="P26" s="201"/>
    </row>
    <row r="27" spans="1:16" x14ac:dyDescent="0.25">
      <c r="A27" s="195" t="s">
        <v>283</v>
      </c>
      <c r="B27" s="202">
        <v>46.026205000000004</v>
      </c>
      <c r="C27" s="203">
        <v>127.30161600000001</v>
      </c>
      <c r="D27" s="203">
        <v>3.304341</v>
      </c>
      <c r="E27" s="204">
        <v>3.377202</v>
      </c>
      <c r="F27" s="199">
        <f t="shared" si="5"/>
        <v>182.98327090000004</v>
      </c>
      <c r="G27" s="202">
        <v>-1.1112050000000053</v>
      </c>
      <c r="H27" s="203">
        <v>-43.910580999999993</v>
      </c>
      <c r="I27" s="203">
        <v>-0.8807930000000006</v>
      </c>
      <c r="J27" s="204">
        <v>-0.66760699999999895</v>
      </c>
      <c r="K27" s="200">
        <f t="shared" si="6"/>
        <v>-47.3628997</v>
      </c>
      <c r="M27" s="201"/>
      <c r="N27" s="201"/>
      <c r="O27" s="201"/>
      <c r="P27" s="201"/>
    </row>
    <row r="28" spans="1:16" x14ac:dyDescent="0.25">
      <c r="A28" s="205" t="s">
        <v>284</v>
      </c>
      <c r="B28" s="202">
        <v>300</v>
      </c>
      <c r="C28" s="203">
        <v>445</v>
      </c>
      <c r="D28" s="203"/>
      <c r="E28" s="204">
        <v>35</v>
      </c>
      <c r="F28" s="225">
        <f t="shared" si="5"/>
        <v>780</v>
      </c>
      <c r="G28" s="206">
        <v>20</v>
      </c>
      <c r="H28" s="207">
        <v>-5</v>
      </c>
      <c r="I28" s="207">
        <v>0</v>
      </c>
      <c r="J28" s="208">
        <v>-5</v>
      </c>
      <c r="K28" s="210">
        <f t="shared" si="6"/>
        <v>10</v>
      </c>
      <c r="M28" s="201"/>
      <c r="N28" s="201"/>
      <c r="O28" s="201"/>
      <c r="P28" s="201"/>
    </row>
    <row r="29" spans="1:16" x14ac:dyDescent="0.25">
      <c r="A29" s="211" t="s">
        <v>176</v>
      </c>
      <c r="B29" s="212">
        <f>SUM(B24:B28)</f>
        <v>1047.625162</v>
      </c>
      <c r="C29" s="212">
        <f>SUM(C24:C28)</f>
        <v>1419.0415160000002</v>
      </c>
      <c r="D29" s="212">
        <f>SUM(D24:D28)</f>
        <v>94.491231999999982</v>
      </c>
      <c r="E29" s="212">
        <f>SUM(E24:E28)</f>
        <v>77.834806</v>
      </c>
      <c r="F29" s="226">
        <f t="shared" si="5"/>
        <v>2724.0348248000005</v>
      </c>
      <c r="G29" s="214">
        <f>SUM(G24:G28)</f>
        <v>27.168647000000256</v>
      </c>
      <c r="H29" s="212">
        <f>SUM(H24:H28)</f>
        <v>42.512911000000102</v>
      </c>
      <c r="I29" s="212">
        <f>SUM(I24:I28)</f>
        <v>4.07474299999999</v>
      </c>
      <c r="J29" s="215">
        <f>SUM(J24:J28)</f>
        <v>-2.892342999999999</v>
      </c>
      <c r="K29" s="216">
        <f>SUM(K24:K28)</f>
        <v>74.531226700000346</v>
      </c>
      <c r="L29" s="37"/>
    </row>
    <row r="30" spans="1:16" x14ac:dyDescent="0.25">
      <c r="A30" s="195"/>
      <c r="B30" s="217"/>
      <c r="C30" s="217"/>
      <c r="D30" s="217"/>
      <c r="E30" s="217"/>
      <c r="F30" s="217"/>
      <c r="G30" s="217"/>
      <c r="H30" s="217"/>
      <c r="I30" s="217"/>
      <c r="J30" s="217"/>
      <c r="K30" s="231"/>
    </row>
    <row r="31" spans="1:16" x14ac:dyDescent="0.25">
      <c r="A31" s="227" t="s">
        <v>178</v>
      </c>
      <c r="B31" s="228"/>
      <c r="C31" s="228"/>
      <c r="D31" s="228"/>
      <c r="E31" s="228"/>
      <c r="F31" s="228"/>
      <c r="G31" s="232"/>
      <c r="H31" s="232"/>
      <c r="I31" s="232"/>
      <c r="J31" s="232"/>
      <c r="K31" s="229"/>
    </row>
    <row r="32" spans="1:16" x14ac:dyDescent="0.25">
      <c r="A32" s="224" t="s">
        <v>285</v>
      </c>
      <c r="B32" s="196">
        <v>0</v>
      </c>
      <c r="C32" s="197">
        <v>19.775365999999998</v>
      </c>
      <c r="D32" s="197">
        <v>1.0161260000000001</v>
      </c>
      <c r="E32" s="198">
        <v>3.545512</v>
      </c>
      <c r="F32" s="233">
        <f>B32+C32+D32*1.9+E32</f>
        <v>25.251517399999997</v>
      </c>
      <c r="G32" s="202">
        <v>0</v>
      </c>
      <c r="H32" s="203">
        <v>4.6513519999999993</v>
      </c>
      <c r="I32" s="203">
        <v>0.23026599999999997</v>
      </c>
      <c r="J32" s="204">
        <v>0.77068499999999984</v>
      </c>
      <c r="K32" s="200">
        <f>G32+H32+I32*1.9+J32</f>
        <v>5.8595423999999987</v>
      </c>
      <c r="M32" s="201"/>
      <c r="N32" s="201"/>
      <c r="O32" s="201"/>
      <c r="P32" s="201"/>
    </row>
    <row r="33" spans="1:49" x14ac:dyDescent="0.25">
      <c r="A33" s="195" t="s">
        <v>642</v>
      </c>
      <c r="B33" s="202">
        <v>30.206659999999999</v>
      </c>
      <c r="C33" s="203">
        <v>164.249774</v>
      </c>
      <c r="D33" s="203">
        <v>5.7298500000000008</v>
      </c>
      <c r="E33" s="204">
        <v>19.029125000000004</v>
      </c>
      <c r="F33" s="234">
        <f>B33+C33+D33*1.9+E33</f>
        <v>224.372274</v>
      </c>
      <c r="G33" s="202">
        <v>-0.3490000000000002</v>
      </c>
      <c r="H33" s="203">
        <v>-0.69065200000002847</v>
      </c>
      <c r="I33" s="203">
        <v>-2.4986129999999989</v>
      </c>
      <c r="J33" s="204">
        <v>4.617000000000715E-2</v>
      </c>
      <c r="K33" s="200">
        <f t="shared" ref="K33:K36" si="7">G33+H33+I33*1.9+J33</f>
        <v>-5.7408467000000192</v>
      </c>
      <c r="M33" s="201"/>
      <c r="N33" s="201"/>
      <c r="O33" s="201"/>
      <c r="P33" s="201"/>
    </row>
    <row r="34" spans="1:49" x14ac:dyDescent="0.25">
      <c r="A34" s="195" t="s">
        <v>282</v>
      </c>
      <c r="B34" s="202">
        <v>0</v>
      </c>
      <c r="C34" s="203">
        <v>54.864800000000002</v>
      </c>
      <c r="D34" s="203">
        <v>1.1582789999999998</v>
      </c>
      <c r="E34" s="204">
        <v>4.8045599999999995</v>
      </c>
      <c r="F34" s="234">
        <f>B34+C34+D34*1.9+E34</f>
        <v>61.870090100000006</v>
      </c>
      <c r="G34" s="202">
        <v>0</v>
      </c>
      <c r="H34" s="203">
        <v>24.485800000000001</v>
      </c>
      <c r="I34" s="203">
        <v>-0.36216699999999991</v>
      </c>
      <c r="J34" s="204">
        <v>2.3845599999999996</v>
      </c>
      <c r="K34" s="200">
        <f t="shared" si="7"/>
        <v>26.182242700000003</v>
      </c>
      <c r="M34" s="201"/>
      <c r="N34" s="201"/>
      <c r="O34" s="201"/>
      <c r="P34" s="201"/>
    </row>
    <row r="35" spans="1:49" x14ac:dyDescent="0.25">
      <c r="A35" s="195" t="s">
        <v>283</v>
      </c>
      <c r="B35" s="202">
        <v>86.36</v>
      </c>
      <c r="C35" s="203">
        <v>72.02149</v>
      </c>
      <c r="D35" s="203">
        <v>0.7</v>
      </c>
      <c r="E35" s="204">
        <v>2.0549999999999997</v>
      </c>
      <c r="F35" s="234">
        <f>B35+C35+D35*1.9+E35</f>
        <v>161.76649</v>
      </c>
      <c r="G35" s="202">
        <v>47.975000000000001</v>
      </c>
      <c r="H35" s="203">
        <v>19.198000000000008</v>
      </c>
      <c r="I35" s="203">
        <v>0.7</v>
      </c>
      <c r="J35" s="204">
        <v>1.6549999999999998</v>
      </c>
      <c r="K35" s="200">
        <f t="shared" si="7"/>
        <v>70.158000000000001</v>
      </c>
      <c r="M35" s="201"/>
      <c r="N35" s="201"/>
      <c r="O35" s="201"/>
      <c r="P35" s="201"/>
    </row>
    <row r="36" spans="1:49" ht="15.75" thickBot="1" x14ac:dyDescent="0.3">
      <c r="A36" s="363" t="s">
        <v>284</v>
      </c>
      <c r="B36" s="364">
        <v>400</v>
      </c>
      <c r="C36" s="365">
        <v>510</v>
      </c>
      <c r="D36" s="365"/>
      <c r="E36" s="366">
        <v>50</v>
      </c>
      <c r="F36" s="367">
        <f>B36+C36+D36*1.9+E36</f>
        <v>960</v>
      </c>
      <c r="G36" s="364">
        <v>60</v>
      </c>
      <c r="H36" s="365">
        <v>25</v>
      </c>
      <c r="I36" s="365">
        <v>0</v>
      </c>
      <c r="J36" s="366">
        <v>0</v>
      </c>
      <c r="K36" s="368">
        <f t="shared" si="7"/>
        <v>85</v>
      </c>
      <c r="M36" s="201"/>
      <c r="N36" s="201"/>
      <c r="O36" s="201"/>
      <c r="P36" s="201"/>
    </row>
    <row r="37" spans="1:49" ht="15.75" thickBot="1" x14ac:dyDescent="0.3">
      <c r="A37" s="359" t="s">
        <v>176</v>
      </c>
      <c r="B37" s="360">
        <f t="shared" ref="B37:K37" si="8">SUM(B32:B36)</f>
        <v>516.56665999999996</v>
      </c>
      <c r="C37" s="361">
        <f t="shared" si="8"/>
        <v>820.91143</v>
      </c>
      <c r="D37" s="361">
        <f t="shared" si="8"/>
        <v>8.6042550000000002</v>
      </c>
      <c r="E37" s="362">
        <f t="shared" si="8"/>
        <v>79.434196999999998</v>
      </c>
      <c r="F37" s="360">
        <f t="shared" si="8"/>
        <v>1433.2603715</v>
      </c>
      <c r="G37" s="360">
        <f t="shared" si="8"/>
        <v>107.626</v>
      </c>
      <c r="H37" s="361">
        <f t="shared" si="8"/>
        <v>72.644499999999979</v>
      </c>
      <c r="I37" s="361">
        <f t="shared" si="8"/>
        <v>-1.930513999999999</v>
      </c>
      <c r="J37" s="362">
        <f t="shared" si="8"/>
        <v>4.8564150000000064</v>
      </c>
      <c r="K37" s="235">
        <f t="shared" si="8"/>
        <v>181.45893839999997</v>
      </c>
      <c r="L37" s="37"/>
    </row>
    <row r="38" spans="1:49" x14ac:dyDescent="0.25">
      <c r="A38" s="374"/>
      <c r="B38" s="236"/>
      <c r="C38" s="236"/>
      <c r="D38" s="236"/>
      <c r="E38" s="236"/>
      <c r="F38" s="236"/>
      <c r="G38" s="237"/>
      <c r="H38" s="237"/>
      <c r="I38" s="238"/>
      <c r="J38" s="238"/>
      <c r="K38" s="238"/>
    </row>
    <row r="39" spans="1:49" s="239" customFormat="1" x14ac:dyDescent="0.25">
      <c r="A39" s="383" t="s">
        <v>644</v>
      </c>
      <c r="B39" s="383"/>
      <c r="C39" s="38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s="239" customFormat="1" x14ac:dyDescent="0.25">
      <c r="A40" s="383" t="s">
        <v>645</v>
      </c>
      <c r="B40" s="383"/>
      <c r="C40" s="38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s="239" customFormat="1" x14ac:dyDescent="0.25">
      <c r="A41" s="383" t="s">
        <v>646</v>
      </c>
      <c r="B41" s="383"/>
      <c r="C41" s="383"/>
      <c r="D41" s="383"/>
      <c r="E41" s="383"/>
      <c r="F41" s="383"/>
      <c r="G41" s="38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</sheetData>
  <mergeCells count="3">
    <mergeCell ref="B4:F4"/>
    <mergeCell ref="G4:K4"/>
    <mergeCell ref="A1:J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/>
  </sheetViews>
  <sheetFormatPr baseColWidth="10" defaultRowHeight="15" x14ac:dyDescent="0.25"/>
  <cols>
    <col min="1" max="1" width="13.7109375" style="3" bestFit="1" customWidth="1"/>
    <col min="2" max="2" width="11.42578125" style="3"/>
    <col min="3" max="3" width="41.7109375" style="3" customWidth="1"/>
    <col min="4" max="4" width="11.42578125" style="3"/>
    <col min="5" max="5" width="11.42578125" style="3" customWidth="1"/>
    <col min="6" max="6" width="9.5703125" style="3" customWidth="1"/>
    <col min="7" max="7" width="11.42578125" style="3" customWidth="1"/>
    <col min="8" max="8" width="11.42578125" style="3"/>
    <col min="9" max="9" width="12" style="3" customWidth="1"/>
    <col min="10" max="10" width="11.42578125" style="3" customWidth="1"/>
    <col min="11" max="11" width="10" style="3" customWidth="1"/>
    <col min="12" max="16384" width="11.42578125" style="3"/>
  </cols>
  <sheetData>
    <row r="1" spans="1:13" x14ac:dyDescent="0.25">
      <c r="A1" s="177" t="s">
        <v>547</v>
      </c>
      <c r="B1" s="177"/>
      <c r="C1" s="177"/>
    </row>
    <row r="2" spans="1:13" x14ac:dyDescent="0.25">
      <c r="A2" s="403" t="s">
        <v>548</v>
      </c>
    </row>
    <row r="3" spans="1:13" x14ac:dyDescent="0.25">
      <c r="A3" s="177"/>
    </row>
    <row r="4" spans="1:13" ht="15.75" thickBot="1" x14ac:dyDescent="0.3"/>
    <row r="5" spans="1:13" ht="15" customHeight="1" x14ac:dyDescent="0.25">
      <c r="A5" s="188"/>
      <c r="B5" s="2"/>
      <c r="C5" s="1"/>
      <c r="D5" s="442" t="s">
        <v>549</v>
      </c>
      <c r="E5" s="443"/>
      <c r="F5" s="443"/>
      <c r="G5" s="443"/>
      <c r="H5" s="444"/>
      <c r="I5" s="445" t="s">
        <v>550</v>
      </c>
      <c r="J5" s="446"/>
      <c r="K5" s="446"/>
      <c r="L5" s="446"/>
      <c r="M5" s="447"/>
    </row>
    <row r="6" spans="1:13" ht="24" x14ac:dyDescent="0.25">
      <c r="A6" s="189" t="s">
        <v>518</v>
      </c>
      <c r="B6" s="402" t="s">
        <v>539</v>
      </c>
      <c r="C6" s="178"/>
      <c r="D6" s="131" t="s">
        <v>515</v>
      </c>
      <c r="E6" s="151" t="s">
        <v>516</v>
      </c>
      <c r="F6" s="151" t="s">
        <v>2</v>
      </c>
      <c r="G6" s="151" t="s">
        <v>3</v>
      </c>
      <c r="H6" s="152" t="s">
        <v>4</v>
      </c>
      <c r="I6" s="131" t="s">
        <v>0</v>
      </c>
      <c r="J6" s="151" t="s">
        <v>1</v>
      </c>
      <c r="K6" s="151" t="s">
        <v>2</v>
      </c>
      <c r="L6" s="151" t="s">
        <v>3</v>
      </c>
      <c r="M6" s="157" t="s">
        <v>4</v>
      </c>
    </row>
    <row r="7" spans="1:13" ht="33.75" x14ac:dyDescent="0.25">
      <c r="A7" s="395"/>
      <c r="B7" s="180"/>
      <c r="C7" s="179"/>
      <c r="D7" s="153" t="s">
        <v>168</v>
      </c>
      <c r="E7" s="397" t="s">
        <v>534</v>
      </c>
      <c r="F7" s="154" t="s">
        <v>5</v>
      </c>
      <c r="G7" s="155" t="s">
        <v>168</v>
      </c>
      <c r="H7" s="156" t="s">
        <v>168</v>
      </c>
      <c r="I7" s="153" t="s">
        <v>169</v>
      </c>
      <c r="J7" s="397" t="s">
        <v>533</v>
      </c>
      <c r="K7" s="154" t="s">
        <v>5</v>
      </c>
      <c r="L7" s="155" t="s">
        <v>170</v>
      </c>
      <c r="M7" s="158" t="s">
        <v>170</v>
      </c>
    </row>
    <row r="8" spans="1:13" x14ac:dyDescent="0.25">
      <c r="A8" s="394" t="s">
        <v>167</v>
      </c>
      <c r="B8" s="8"/>
      <c r="C8" s="4" t="s">
        <v>522</v>
      </c>
      <c r="D8" s="7"/>
      <c r="E8" s="8"/>
      <c r="F8" s="5"/>
      <c r="G8" s="6"/>
      <c r="H8" s="4"/>
      <c r="I8" s="132"/>
      <c r="J8" s="133"/>
      <c r="K8" s="133"/>
      <c r="L8" s="133"/>
      <c r="M8" s="167"/>
    </row>
    <row r="9" spans="1:13" ht="15.75" x14ac:dyDescent="0.25">
      <c r="A9" s="396" t="s">
        <v>517</v>
      </c>
      <c r="B9" s="181">
        <v>0</v>
      </c>
      <c r="C9" s="9" t="s">
        <v>520</v>
      </c>
      <c r="D9" s="142">
        <v>3812.2402730000008</v>
      </c>
      <c r="E9" s="142">
        <v>1765.717695</v>
      </c>
      <c r="F9" s="142">
        <v>150.85642600000003</v>
      </c>
      <c r="G9" s="142">
        <v>104.18665400000002</v>
      </c>
      <c r="H9" s="161">
        <f>D9+E9+F9*1.9+G9</f>
        <v>5968.7718314000003</v>
      </c>
      <c r="I9" s="134">
        <v>89.115059000000656</v>
      </c>
      <c r="J9" s="135">
        <v>114.75969400000008</v>
      </c>
      <c r="K9" s="135">
        <v>9.1174680000000308</v>
      </c>
      <c r="L9" s="135">
        <v>4.5485710000000097</v>
      </c>
      <c r="M9" s="168">
        <f>I9+J9+K9*1.9+L9</f>
        <v>225.74651320000081</v>
      </c>
    </row>
    <row r="10" spans="1:13" ht="30" customHeight="1" x14ac:dyDescent="0.25">
      <c r="A10" s="439" t="s">
        <v>521</v>
      </c>
      <c r="B10" s="182">
        <v>1</v>
      </c>
      <c r="C10" s="10" t="s">
        <v>525</v>
      </c>
      <c r="D10" s="143">
        <v>575.21610099999771</v>
      </c>
      <c r="E10" s="144">
        <v>1468.2110689999993</v>
      </c>
      <c r="F10" s="144">
        <v>105.90800999999996</v>
      </c>
      <c r="G10" s="144">
        <v>31.173303999999987</v>
      </c>
      <c r="H10" s="162">
        <f t="shared" ref="H10:H13" si="0">D10+E10+F10*1.9+G10</f>
        <v>2275.825692999997</v>
      </c>
      <c r="I10" s="136">
        <v>-33.864896000000954</v>
      </c>
      <c r="J10" s="137">
        <v>-48.715123000001086</v>
      </c>
      <c r="K10" s="137">
        <v>6.9235199999999679</v>
      </c>
      <c r="L10" s="137">
        <v>1.204260000000005</v>
      </c>
      <c r="M10" s="169">
        <f>I10+J10+K10*1.9+L10</f>
        <v>-68.221071000002098</v>
      </c>
    </row>
    <row r="11" spans="1:13" ht="15.75" x14ac:dyDescent="0.25">
      <c r="A11" s="440"/>
      <c r="B11" s="183">
        <v>2</v>
      </c>
      <c r="C11" s="11" t="s">
        <v>526</v>
      </c>
      <c r="D11" s="145">
        <v>259.67522200000002</v>
      </c>
      <c r="E11" s="146">
        <v>214.31191999999999</v>
      </c>
      <c r="F11" s="146">
        <v>17.348424999999999</v>
      </c>
      <c r="G11" s="146">
        <v>3.0053409999999996</v>
      </c>
      <c r="H11" s="163">
        <f t="shared" si="0"/>
        <v>509.95449049999996</v>
      </c>
      <c r="I11" s="134">
        <v>75.084321999999958</v>
      </c>
      <c r="J11" s="135">
        <v>-1.6436610000000087</v>
      </c>
      <c r="K11" s="135">
        <v>0.37337299999999729</v>
      </c>
      <c r="L11" s="135">
        <v>2.8735729999999995</v>
      </c>
      <c r="M11" s="168">
        <f>I11+J11+K11*1.9+L11</f>
        <v>77.02364269999994</v>
      </c>
    </row>
    <row r="12" spans="1:13" ht="26.25" x14ac:dyDescent="0.25">
      <c r="A12" s="441"/>
      <c r="B12" s="182" t="s">
        <v>6</v>
      </c>
      <c r="C12" s="398" t="s">
        <v>536</v>
      </c>
      <c r="D12" s="147">
        <v>54.549707000000005</v>
      </c>
      <c r="E12" s="142">
        <v>407.13871000000006</v>
      </c>
      <c r="F12" s="142">
        <v>15.224639999999999</v>
      </c>
      <c r="G12" s="142">
        <v>2.5137589999999999</v>
      </c>
      <c r="H12" s="164">
        <f t="shared" si="0"/>
        <v>493.12899200000004</v>
      </c>
      <c r="I12" s="138">
        <v>24.986149959702775</v>
      </c>
      <c r="J12" s="139">
        <v>70.515155634696725</v>
      </c>
      <c r="K12" s="139">
        <v>5.7911580153649034</v>
      </c>
      <c r="L12" s="139">
        <v>2.5137589999999999</v>
      </c>
      <c r="M12" s="170">
        <f>I12+J12+K12*1.9+L12</f>
        <v>109.0182648235928</v>
      </c>
    </row>
    <row r="13" spans="1:13" ht="15.75" x14ac:dyDescent="0.25">
      <c r="A13" s="190"/>
      <c r="B13" s="184"/>
      <c r="C13" s="12" t="s">
        <v>523</v>
      </c>
      <c r="D13" s="148">
        <f>SUM(D10:D12)</f>
        <v>889.4410299999978</v>
      </c>
      <c r="E13" s="148">
        <f t="shared" ref="E13:G13" si="1">SUM(E10:E12)</f>
        <v>2089.6616989999993</v>
      </c>
      <c r="F13" s="148">
        <f t="shared" si="1"/>
        <v>138.48107499999995</v>
      </c>
      <c r="G13" s="148">
        <f t="shared" si="1"/>
        <v>36.692403999999989</v>
      </c>
      <c r="H13" s="161">
        <f t="shared" si="0"/>
        <v>3278.9091754999968</v>
      </c>
      <c r="I13" s="134">
        <f>SUM(I10:I12)</f>
        <v>66.205575959701775</v>
      </c>
      <c r="J13" s="135">
        <f>SUM(J10:J12)</f>
        <v>20.156371634695631</v>
      </c>
      <c r="K13" s="135">
        <f>SUM(K10:K12)</f>
        <v>13.088051015364869</v>
      </c>
      <c r="L13" s="135">
        <f>SUM(L10:L12)</f>
        <v>6.5915920000000039</v>
      </c>
      <c r="M13" s="168">
        <f>SUM(M10:M12)</f>
        <v>117.82083652359064</v>
      </c>
    </row>
    <row r="14" spans="1:13" ht="15.75" customHeight="1" x14ac:dyDescent="0.25">
      <c r="A14" s="439" t="s">
        <v>519</v>
      </c>
      <c r="B14" s="182">
        <v>4</v>
      </c>
      <c r="C14" s="398" t="s">
        <v>527</v>
      </c>
      <c r="D14" s="143">
        <v>173.82321294015966</v>
      </c>
      <c r="E14" s="144">
        <v>100.94847883800051</v>
      </c>
      <c r="F14" s="144">
        <v>7.4605121625554043</v>
      </c>
      <c r="G14" s="144">
        <v>4.8053123762021706</v>
      </c>
      <c r="H14" s="162">
        <f>D14+E14+F14*1.9+G14</f>
        <v>293.75197726321761</v>
      </c>
      <c r="I14" s="136">
        <v>-1.6784439742274913</v>
      </c>
      <c r="J14" s="137">
        <v>26.117358044585856</v>
      </c>
      <c r="K14" s="137">
        <v>-0.4985797020606304</v>
      </c>
      <c r="L14" s="137">
        <v>2.38050425765887</v>
      </c>
      <c r="M14" s="169">
        <f>I14+J14+K14*1.9+L14</f>
        <v>25.872116894102039</v>
      </c>
    </row>
    <row r="15" spans="1:13" ht="26.25" x14ac:dyDescent="0.25">
      <c r="A15" s="440"/>
      <c r="B15" s="182">
        <v>5</v>
      </c>
      <c r="C15" s="398" t="s">
        <v>528</v>
      </c>
      <c r="D15" s="145">
        <v>155.98036799999994</v>
      </c>
      <c r="E15" s="146">
        <v>101.94805299999999</v>
      </c>
      <c r="F15" s="146">
        <v>9.8272720000000007</v>
      </c>
      <c r="G15" s="146">
        <v>1.095275</v>
      </c>
      <c r="H15" s="163">
        <f t="shared" ref="H15:H24" si="2">D15+E15+F15*1.9+G15</f>
        <v>277.69551279999996</v>
      </c>
      <c r="I15" s="134">
        <v>-20.060141658137354</v>
      </c>
      <c r="J15" s="135">
        <v>1.3043017452818049</v>
      </c>
      <c r="K15" s="135">
        <v>-0.19530663078325894</v>
      </c>
      <c r="L15" s="135">
        <v>0.36696688153886003</v>
      </c>
      <c r="M15" s="168">
        <f>I15+J15+K15*1.9+L15</f>
        <v>-18.759955629804882</v>
      </c>
    </row>
    <row r="16" spans="1:13" ht="26.25" x14ac:dyDescent="0.25">
      <c r="A16" s="440"/>
      <c r="B16" s="182" t="s">
        <v>7</v>
      </c>
      <c r="C16" s="398" t="s">
        <v>529</v>
      </c>
      <c r="D16" s="145">
        <v>1.9042459048870635</v>
      </c>
      <c r="E16" s="146">
        <v>0.13658201623122793</v>
      </c>
      <c r="F16" s="146">
        <v>0.02</v>
      </c>
      <c r="G16" s="146">
        <v>0</v>
      </c>
      <c r="H16" s="163">
        <f t="shared" si="2"/>
        <v>2.0788279211182914</v>
      </c>
      <c r="I16" s="134">
        <v>-2.7083927192129371</v>
      </c>
      <c r="J16" s="135">
        <v>-2.9086868959887719</v>
      </c>
      <c r="K16" s="135">
        <v>0</v>
      </c>
      <c r="L16" s="135">
        <v>0</v>
      </c>
      <c r="M16" s="168">
        <f>I16+J16+K16*1.9+L16</f>
        <v>-5.6170796152017086</v>
      </c>
    </row>
    <row r="17" spans="1:13" ht="26.25" x14ac:dyDescent="0.25">
      <c r="A17" s="440"/>
      <c r="B17" s="181" t="s">
        <v>8</v>
      </c>
      <c r="C17" s="398" t="s">
        <v>530</v>
      </c>
      <c r="D17" s="147">
        <v>130</v>
      </c>
      <c r="E17" s="142">
        <v>50</v>
      </c>
      <c r="F17" s="142"/>
      <c r="G17" s="142"/>
      <c r="H17" s="164">
        <f t="shared" si="2"/>
        <v>180</v>
      </c>
      <c r="I17" s="134">
        <v>-10</v>
      </c>
      <c r="J17" s="135">
        <v>0</v>
      </c>
      <c r="K17" s="135">
        <v>0</v>
      </c>
      <c r="L17" s="135">
        <v>0</v>
      </c>
      <c r="M17" s="168">
        <f>I17+J17+K17*1.9+L17</f>
        <v>-10</v>
      </c>
    </row>
    <row r="18" spans="1:13" ht="26.25" x14ac:dyDescent="0.25">
      <c r="A18" s="440"/>
      <c r="B18" s="185"/>
      <c r="C18" s="399" t="s">
        <v>616</v>
      </c>
      <c r="D18" s="148">
        <f>SUM(D14:D17)</f>
        <v>461.70782684504667</v>
      </c>
      <c r="E18" s="148">
        <f>SUM(E14:E17)</f>
        <v>253.03311385423171</v>
      </c>
      <c r="F18" s="148">
        <f>SUM(F14:F17)</f>
        <v>17.307784162555404</v>
      </c>
      <c r="G18" s="148">
        <f>SUM(G14:G17)</f>
        <v>5.9005873762021706</v>
      </c>
      <c r="H18" s="165">
        <f t="shared" si="2"/>
        <v>753.52631798433583</v>
      </c>
      <c r="I18" s="140">
        <f>SUM(I14:I17)</f>
        <v>-34.446978351577783</v>
      </c>
      <c r="J18" s="141">
        <f>SUM(J14:J17)</f>
        <v>24.512972893878889</v>
      </c>
      <c r="K18" s="141">
        <f>SUM(K14:K17)</f>
        <v>-0.69388633284388934</v>
      </c>
      <c r="L18" s="141">
        <f>SUM(L14:L17)</f>
        <v>2.7474711391977298</v>
      </c>
      <c r="M18" s="171">
        <f>SUM(M14:M17)</f>
        <v>-8.5049183509045516</v>
      </c>
    </row>
    <row r="19" spans="1:13" ht="15.75" x14ac:dyDescent="0.25">
      <c r="A19" s="440"/>
      <c r="B19" s="186"/>
      <c r="C19" s="13" t="s">
        <v>524</v>
      </c>
      <c r="D19" s="145"/>
      <c r="E19" s="146"/>
      <c r="F19" s="146"/>
      <c r="G19" s="146"/>
      <c r="H19" s="163"/>
      <c r="I19" s="136" t="s">
        <v>69</v>
      </c>
      <c r="J19" s="137"/>
      <c r="K19" s="137"/>
      <c r="L19" s="137"/>
      <c r="M19" s="169"/>
    </row>
    <row r="20" spans="1:13" ht="15.75" x14ac:dyDescent="0.25">
      <c r="A20" s="440"/>
      <c r="B20" s="182">
        <v>4</v>
      </c>
      <c r="C20" s="11" t="s">
        <v>527</v>
      </c>
      <c r="D20" s="145">
        <v>411.10484799999995</v>
      </c>
      <c r="E20" s="146">
        <v>132.529991</v>
      </c>
      <c r="F20" s="146">
        <v>5.8442100000000003</v>
      </c>
      <c r="G20" s="146">
        <v>3.0985019999999999</v>
      </c>
      <c r="H20" s="163">
        <f>D20+E20+F20*1.9+G20</f>
        <v>557.83734000000004</v>
      </c>
      <c r="I20" s="134">
        <v>279.94286330518872</v>
      </c>
      <c r="J20" s="135">
        <v>-41.438811600946764</v>
      </c>
      <c r="K20" s="135">
        <v>-0.4675996854963449</v>
      </c>
      <c r="L20" s="135">
        <v>-6.2764253583128351</v>
      </c>
      <c r="M20" s="168">
        <f>I20+J20+K20*1.9+L20</f>
        <v>231.33918694348608</v>
      </c>
    </row>
    <row r="21" spans="1:13" ht="26.25" x14ac:dyDescent="0.25">
      <c r="A21" s="440"/>
      <c r="B21" s="182">
        <v>5</v>
      </c>
      <c r="C21" s="398" t="s">
        <v>531</v>
      </c>
      <c r="D21" s="145">
        <v>123.911793</v>
      </c>
      <c r="E21" s="146">
        <v>134.84983600000001</v>
      </c>
      <c r="F21" s="146">
        <v>6.3165360000000002</v>
      </c>
      <c r="G21" s="146">
        <v>5.8283999999999994</v>
      </c>
      <c r="H21" s="163">
        <f>D21+E21+F21*1.9+G21</f>
        <v>276.59144739999999</v>
      </c>
      <c r="I21" s="134">
        <v>-241.95660295978013</v>
      </c>
      <c r="J21" s="135">
        <v>14.100967739471628</v>
      </c>
      <c r="K21" s="135">
        <v>0.2769738585624637</v>
      </c>
      <c r="L21" s="135">
        <v>1.8909622873599994</v>
      </c>
      <c r="M21" s="168">
        <f t="shared" ref="M21:M22" si="3">I21+J21+K21*1.9+L21</f>
        <v>-225.43842260167983</v>
      </c>
    </row>
    <row r="22" spans="1:13" ht="26.25" x14ac:dyDescent="0.25">
      <c r="A22" s="441"/>
      <c r="B22" s="181" t="s">
        <v>7</v>
      </c>
      <c r="C22" s="398" t="s">
        <v>615</v>
      </c>
      <c r="D22" s="147">
        <v>54.22</v>
      </c>
      <c r="E22" s="142">
        <v>76.835900000000009</v>
      </c>
      <c r="F22" s="142">
        <v>2.262</v>
      </c>
      <c r="G22" s="142">
        <v>10.569890000000003</v>
      </c>
      <c r="H22" s="164">
        <f>D22+E22+F22*1.9+G22</f>
        <v>145.92359000000002</v>
      </c>
      <c r="I22" s="138">
        <v>-22.659749999999988</v>
      </c>
      <c r="J22" s="139">
        <v>-14.220184999999972</v>
      </c>
      <c r="K22" s="139">
        <v>0.56200000000000006</v>
      </c>
      <c r="L22" s="139">
        <v>4.5854700000000026</v>
      </c>
      <c r="M22" s="168">
        <f t="shared" si="3"/>
        <v>-31.226664999999961</v>
      </c>
    </row>
    <row r="23" spans="1:13" ht="26.25" x14ac:dyDescent="0.25">
      <c r="A23" s="190"/>
      <c r="B23" s="185"/>
      <c r="C23" s="399" t="s">
        <v>617</v>
      </c>
      <c r="D23" s="148">
        <f>SUM(D20:D22)</f>
        <v>589.23664099999996</v>
      </c>
      <c r="E23" s="148">
        <f>SUM(E20:E22)</f>
        <v>344.21572700000002</v>
      </c>
      <c r="F23" s="148">
        <f>SUM(F20:F22)</f>
        <v>14.422746</v>
      </c>
      <c r="G23" s="148">
        <f>SUM(G20:G22)</f>
        <v>19.496791999999999</v>
      </c>
      <c r="H23" s="165">
        <f t="shared" si="2"/>
        <v>980.35237740000002</v>
      </c>
      <c r="I23" s="140">
        <f>SUM(I20:I22)</f>
        <v>15.326510345408607</v>
      </c>
      <c r="J23" s="141">
        <f>SUM(J20:J22)</f>
        <v>-41.558028861475108</v>
      </c>
      <c r="K23" s="141">
        <f>SUM(K20:K22)</f>
        <v>0.37137417306611886</v>
      </c>
      <c r="L23" s="141">
        <f>SUM(L20:L22)</f>
        <v>0.20000692904716644</v>
      </c>
      <c r="M23" s="171">
        <f>SUM(M20:M22)</f>
        <v>-25.32590065819371</v>
      </c>
    </row>
    <row r="24" spans="1:13" ht="60.75" customHeight="1" x14ac:dyDescent="0.25">
      <c r="A24" s="401" t="s">
        <v>537</v>
      </c>
      <c r="B24" s="181" t="s">
        <v>9</v>
      </c>
      <c r="C24" s="406" t="s">
        <v>545</v>
      </c>
      <c r="D24" s="147">
        <v>1295</v>
      </c>
      <c r="E24" s="142">
        <v>1190</v>
      </c>
      <c r="F24" s="142"/>
      <c r="G24" s="142">
        <v>105</v>
      </c>
      <c r="H24" s="164">
        <f t="shared" si="2"/>
        <v>2590</v>
      </c>
      <c r="I24" s="138">
        <v>155.14574315842992</v>
      </c>
      <c r="J24" s="139">
        <v>-15.010454520977646</v>
      </c>
      <c r="K24" s="139">
        <v>0</v>
      </c>
      <c r="L24" s="139">
        <v>-4.8850343367612368</v>
      </c>
      <c r="M24" s="170">
        <f>I24+J24+K24*1.9+L24</f>
        <v>135.25025430069104</v>
      </c>
    </row>
    <row r="25" spans="1:13" s="177" customFormat="1" ht="15.75" x14ac:dyDescent="0.25">
      <c r="A25" s="189"/>
      <c r="B25" s="186"/>
      <c r="C25" s="14" t="s">
        <v>532</v>
      </c>
      <c r="D25" s="173">
        <f>D9+D13+D18+D23+D24</f>
        <v>7047.6257708450448</v>
      </c>
      <c r="E25" s="174">
        <f>E9+E13+E18+E23+E24</f>
        <v>5642.6282348542309</v>
      </c>
      <c r="F25" s="174">
        <f>F9+F13+F18+F23+F24</f>
        <v>321.06803116255537</v>
      </c>
      <c r="G25" s="174">
        <f>G9+G13+G18+G23+G24</f>
        <v>271.27643737620218</v>
      </c>
      <c r="H25" s="163">
        <f>D25+E25+F25*1.9+G25</f>
        <v>13571.559702284334</v>
      </c>
      <c r="I25" s="175">
        <f>I9+I13+I18+I23+I24</f>
        <v>291.34591011196318</v>
      </c>
      <c r="J25" s="176">
        <f>J9+J13+J18+J23+J24</f>
        <v>102.86055514612185</v>
      </c>
      <c r="K25" s="176">
        <f>K9+K13+K18+K23+K24</f>
        <v>21.88300685558713</v>
      </c>
      <c r="L25" s="176">
        <f>L9+L13+L18+L23+L24</f>
        <v>9.202606731483673</v>
      </c>
      <c r="M25" s="169">
        <f>M9+M13+M18+M23+M24</f>
        <v>444.98678501518424</v>
      </c>
    </row>
    <row r="26" spans="1:13" ht="27" thickBot="1" x14ac:dyDescent="0.3">
      <c r="A26" s="191"/>
      <c r="B26" s="187"/>
      <c r="C26" s="400" t="s">
        <v>535</v>
      </c>
      <c r="D26" s="149">
        <f t="shared" ref="D26:M26" si="4">D25-D9</f>
        <v>3235.385497845044</v>
      </c>
      <c r="E26" s="150">
        <f t="shared" si="4"/>
        <v>3876.9105398542306</v>
      </c>
      <c r="F26" s="150">
        <f t="shared" si="4"/>
        <v>170.21160516255534</v>
      </c>
      <c r="G26" s="150">
        <f t="shared" si="4"/>
        <v>167.08978337620215</v>
      </c>
      <c r="H26" s="166">
        <f t="shared" si="4"/>
        <v>7602.7878708843336</v>
      </c>
      <c r="I26" s="159">
        <f t="shared" si="4"/>
        <v>202.23085111196252</v>
      </c>
      <c r="J26" s="160">
        <f t="shared" si="4"/>
        <v>-11.899138853878227</v>
      </c>
      <c r="K26" s="160">
        <f t="shared" si="4"/>
        <v>12.765538855587099</v>
      </c>
      <c r="L26" s="160">
        <f t="shared" si="4"/>
        <v>4.6540357314836633</v>
      </c>
      <c r="M26" s="172">
        <f t="shared" si="4"/>
        <v>219.24027181518343</v>
      </c>
    </row>
    <row r="27" spans="1:13" x14ac:dyDescent="0.25">
      <c r="A27" s="128" t="s">
        <v>544</v>
      </c>
    </row>
    <row r="28" spans="1:13" ht="21" x14ac:dyDescent="0.35">
      <c r="E28" s="15"/>
      <c r="F28" s="15"/>
      <c r="G28" s="15"/>
      <c r="H28" s="15"/>
    </row>
    <row r="32" spans="1:13" x14ac:dyDescent="0.25">
      <c r="C32" s="127"/>
      <c r="D32" s="127"/>
      <c r="E32" s="127"/>
      <c r="F32" s="127"/>
    </row>
    <row r="33" spans="3:7" x14ac:dyDescent="0.25">
      <c r="C33" s="126"/>
      <c r="D33" s="192"/>
      <c r="E33" s="126"/>
      <c r="F33" s="126"/>
    </row>
    <row r="34" spans="3:7" x14ac:dyDescent="0.25">
      <c r="D34" s="128"/>
    </row>
    <row r="35" spans="3:7" x14ac:dyDescent="0.25">
      <c r="D35" s="128"/>
    </row>
    <row r="36" spans="3:7" x14ac:dyDescent="0.25">
      <c r="C36" s="127"/>
      <c r="D36" s="194"/>
      <c r="E36" s="193"/>
      <c r="F36" s="127"/>
      <c r="G36" s="128"/>
    </row>
  </sheetData>
  <mergeCells count="4">
    <mergeCell ref="A14:A22"/>
    <mergeCell ref="A10:A12"/>
    <mergeCell ref="D5:H5"/>
    <mergeCell ref="I5:M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/>
  </sheetViews>
  <sheetFormatPr baseColWidth="10" defaultColWidth="11.42578125" defaultRowHeight="12" x14ac:dyDescent="0.2"/>
  <cols>
    <col min="1" max="1" width="11.42578125" style="58"/>
    <col min="2" max="2" width="17.5703125" style="58" bestFit="1" customWidth="1"/>
    <col min="3" max="3" width="11.42578125" style="58" customWidth="1"/>
    <col min="4" max="4" width="11.42578125" style="58"/>
    <col min="5" max="5" width="41" style="58" customWidth="1"/>
    <col min="6" max="6" width="21.5703125" style="58" customWidth="1"/>
    <col min="7" max="16384" width="11.42578125" style="58"/>
  </cols>
  <sheetData>
    <row r="1" spans="2:8" ht="15.75" x14ac:dyDescent="0.25">
      <c r="B1" s="309" t="s">
        <v>272</v>
      </c>
    </row>
    <row r="2" spans="2:8" ht="15" x14ac:dyDescent="0.2">
      <c r="B2" s="310" t="s">
        <v>273</v>
      </c>
    </row>
    <row r="3" spans="2:8" ht="12.75" thickBot="1" x14ac:dyDescent="0.25"/>
    <row r="4" spans="2:8" s="81" customFormat="1" ht="24" x14ac:dyDescent="0.2">
      <c r="B4" s="241" t="s">
        <v>10</v>
      </c>
      <c r="C4" s="242" t="s">
        <v>201</v>
      </c>
      <c r="D4" s="20" t="s">
        <v>109</v>
      </c>
      <c r="E4" s="20" t="s">
        <v>551</v>
      </c>
      <c r="F4" s="243" t="s">
        <v>202</v>
      </c>
    </row>
    <row r="5" spans="2:8" s="81" customFormat="1" ht="14.25" thickBot="1" x14ac:dyDescent="0.25">
      <c r="B5" s="244"/>
      <c r="C5" s="245" t="s">
        <v>203</v>
      </c>
      <c r="D5" s="61"/>
      <c r="E5" s="61"/>
      <c r="F5" s="246" t="s">
        <v>204</v>
      </c>
    </row>
    <row r="6" spans="2:8" s="81" customFormat="1" x14ac:dyDescent="0.2">
      <c r="B6" s="247" t="s">
        <v>30</v>
      </c>
      <c r="C6" s="248">
        <v>9.6908999999999992</v>
      </c>
      <c r="D6" s="249">
        <v>1990</v>
      </c>
      <c r="E6" s="250" t="s">
        <v>205</v>
      </c>
      <c r="F6" s="251" t="s">
        <v>206</v>
      </c>
    </row>
    <row r="7" spans="2:8" s="81" customFormat="1" x14ac:dyDescent="0.2">
      <c r="B7" s="252" t="s">
        <v>31</v>
      </c>
      <c r="C7" s="253">
        <v>44.004610000000007</v>
      </c>
      <c r="D7" s="254">
        <v>1998</v>
      </c>
      <c r="E7" s="255" t="s">
        <v>513</v>
      </c>
      <c r="F7" s="256">
        <v>203</v>
      </c>
      <c r="H7" s="80"/>
    </row>
    <row r="8" spans="2:8" s="81" customFormat="1" x14ac:dyDescent="0.2">
      <c r="B8" s="252" t="s">
        <v>492</v>
      </c>
      <c r="C8" s="253">
        <v>1.703001</v>
      </c>
      <c r="D8" s="254">
        <v>2010</v>
      </c>
      <c r="E8" s="255" t="s">
        <v>236</v>
      </c>
      <c r="F8" s="256" t="s">
        <v>466</v>
      </c>
      <c r="H8" s="80"/>
    </row>
    <row r="9" spans="2:8" x14ac:dyDescent="0.2">
      <c r="B9" s="252" t="s">
        <v>32</v>
      </c>
      <c r="C9" s="253">
        <v>74.023549000000017</v>
      </c>
      <c r="D9" s="254">
        <v>1967</v>
      </c>
      <c r="E9" s="255" t="s">
        <v>207</v>
      </c>
      <c r="F9" s="257" t="s">
        <v>208</v>
      </c>
      <c r="H9" s="67"/>
    </row>
    <row r="10" spans="2:8" x14ac:dyDescent="0.2">
      <c r="B10" s="252" t="s">
        <v>33</v>
      </c>
      <c r="C10" s="253">
        <v>0.86598999999999993</v>
      </c>
      <c r="D10" s="254">
        <v>1989</v>
      </c>
      <c r="E10" s="255" t="s">
        <v>209</v>
      </c>
      <c r="F10" s="256" t="s">
        <v>33</v>
      </c>
      <c r="H10" s="67"/>
    </row>
    <row r="11" spans="2:8" x14ac:dyDescent="0.2">
      <c r="B11" s="252" t="s">
        <v>34</v>
      </c>
      <c r="C11" s="253">
        <v>66.6911731</v>
      </c>
      <c r="D11" s="254">
        <v>1980</v>
      </c>
      <c r="E11" s="255" t="s">
        <v>205</v>
      </c>
      <c r="F11" s="256" t="s">
        <v>34</v>
      </c>
      <c r="H11" s="67"/>
    </row>
    <row r="12" spans="2:8" ht="13.5" x14ac:dyDescent="0.2">
      <c r="B12" s="252" t="s">
        <v>471</v>
      </c>
      <c r="C12" s="253">
        <v>3.6349999999999998</v>
      </c>
      <c r="D12" s="254">
        <v>1992</v>
      </c>
      <c r="E12" s="255" t="s">
        <v>467</v>
      </c>
      <c r="F12" s="256">
        <v>148</v>
      </c>
      <c r="H12" s="67"/>
    </row>
    <row r="13" spans="2:8" ht="13.5" x14ac:dyDescent="0.2">
      <c r="B13" s="252" t="s">
        <v>583</v>
      </c>
      <c r="C13" s="253">
        <v>3.7095599999999997</v>
      </c>
      <c r="D13" s="254">
        <v>2009</v>
      </c>
      <c r="E13" s="255" t="s">
        <v>513</v>
      </c>
      <c r="F13" s="256">
        <v>340</v>
      </c>
      <c r="H13" s="67"/>
    </row>
    <row r="14" spans="2:8" x14ac:dyDescent="0.2">
      <c r="B14" s="252" t="s">
        <v>35</v>
      </c>
      <c r="C14" s="253">
        <v>153.6227796</v>
      </c>
      <c r="D14" s="254">
        <v>1984</v>
      </c>
      <c r="E14" s="255" t="s">
        <v>210</v>
      </c>
      <c r="F14" s="257" t="s">
        <v>211</v>
      </c>
      <c r="H14" s="67"/>
    </row>
    <row r="15" spans="2:8" ht="13.5" x14ac:dyDescent="0.2">
      <c r="B15" s="252" t="s">
        <v>584</v>
      </c>
      <c r="C15" s="253">
        <v>29.16</v>
      </c>
      <c r="D15" s="254">
        <v>2007</v>
      </c>
      <c r="E15" s="255" t="s">
        <v>467</v>
      </c>
      <c r="F15" s="257">
        <v>338</v>
      </c>
      <c r="H15" s="67"/>
    </row>
    <row r="16" spans="2:8" x14ac:dyDescent="0.2">
      <c r="B16" s="252" t="s">
        <v>36</v>
      </c>
      <c r="C16" s="253">
        <v>762.516479</v>
      </c>
      <c r="D16" s="254">
        <v>1969</v>
      </c>
      <c r="E16" s="255" t="s">
        <v>212</v>
      </c>
      <c r="F16" s="257" t="s">
        <v>213</v>
      </c>
      <c r="H16" s="67"/>
    </row>
    <row r="17" spans="2:8" x14ac:dyDescent="0.2">
      <c r="B17" s="252" t="s">
        <v>37</v>
      </c>
      <c r="C17" s="253">
        <v>190.39520190000002</v>
      </c>
      <c r="D17" s="254">
        <v>1970</v>
      </c>
      <c r="E17" s="255" t="s">
        <v>212</v>
      </c>
      <c r="F17" s="257" t="s">
        <v>213</v>
      </c>
      <c r="H17" s="67"/>
    </row>
    <row r="18" spans="2:8" x14ac:dyDescent="0.2">
      <c r="B18" s="252" t="s">
        <v>38</v>
      </c>
      <c r="C18" s="253">
        <v>20.675048399999998</v>
      </c>
      <c r="D18" s="254">
        <v>1988</v>
      </c>
      <c r="E18" s="255" t="s">
        <v>212</v>
      </c>
      <c r="F18" s="257" t="s">
        <v>213</v>
      </c>
      <c r="H18" s="67"/>
    </row>
    <row r="19" spans="2:8" x14ac:dyDescent="0.2">
      <c r="B19" s="252" t="s">
        <v>39</v>
      </c>
      <c r="C19" s="253">
        <v>0.376</v>
      </c>
      <c r="D19" s="254">
        <v>1991</v>
      </c>
      <c r="E19" s="255" t="s">
        <v>214</v>
      </c>
      <c r="F19" s="256" t="s">
        <v>39</v>
      </c>
      <c r="H19" s="67"/>
    </row>
    <row r="20" spans="2:8" x14ac:dyDescent="0.2">
      <c r="B20" s="252" t="s">
        <v>40</v>
      </c>
      <c r="C20" s="253">
        <v>40.569169500000001</v>
      </c>
      <c r="D20" s="254">
        <v>1992</v>
      </c>
      <c r="E20" s="255" t="s">
        <v>205</v>
      </c>
      <c r="F20" s="257" t="s">
        <v>215</v>
      </c>
      <c r="H20" s="67"/>
    </row>
    <row r="21" spans="2:8" x14ac:dyDescent="0.2">
      <c r="B21" s="252" t="s">
        <v>189</v>
      </c>
      <c r="C21" s="253">
        <v>0.70340689999999995</v>
      </c>
      <c r="D21" s="254">
        <v>1985</v>
      </c>
      <c r="E21" s="255" t="s">
        <v>216</v>
      </c>
      <c r="F21" s="256">
        <v>292</v>
      </c>
      <c r="H21" s="67"/>
    </row>
    <row r="22" spans="2:8" x14ac:dyDescent="0.2">
      <c r="B22" s="252" t="s">
        <v>41</v>
      </c>
      <c r="C22" s="253">
        <v>4.9589578000000003</v>
      </c>
      <c r="D22" s="254">
        <v>2004</v>
      </c>
      <c r="E22" s="255" t="s">
        <v>205</v>
      </c>
      <c r="F22" s="256" t="s">
        <v>41</v>
      </c>
      <c r="H22" s="67"/>
    </row>
    <row r="23" spans="2:8" x14ac:dyDescent="0.2">
      <c r="B23" s="252" t="s">
        <v>42</v>
      </c>
      <c r="C23" s="253">
        <v>60.724000000000004</v>
      </c>
      <c r="D23" s="254">
        <v>1989</v>
      </c>
      <c r="E23" s="255" t="s">
        <v>217</v>
      </c>
      <c r="F23" s="256">
        <v>153</v>
      </c>
      <c r="H23" s="67"/>
    </row>
    <row r="24" spans="2:8" x14ac:dyDescent="0.2">
      <c r="B24" s="252" t="s">
        <v>43</v>
      </c>
      <c r="C24" s="253">
        <v>8.8991699999999998</v>
      </c>
      <c r="D24" s="254">
        <v>1995</v>
      </c>
      <c r="E24" s="255" t="s">
        <v>205</v>
      </c>
      <c r="F24" s="256" t="s">
        <v>661</v>
      </c>
      <c r="H24" s="67"/>
    </row>
    <row r="25" spans="2:8" ht="13.5" x14ac:dyDescent="0.2">
      <c r="B25" s="252" t="s">
        <v>218</v>
      </c>
      <c r="C25" s="253">
        <v>38.133659999999999</v>
      </c>
      <c r="D25" s="254">
        <v>2000</v>
      </c>
      <c r="E25" s="255" t="s">
        <v>219</v>
      </c>
      <c r="F25" s="256">
        <v>229</v>
      </c>
      <c r="H25" s="67"/>
    </row>
    <row r="26" spans="2:8" x14ac:dyDescent="0.2">
      <c r="B26" s="252" t="s">
        <v>44</v>
      </c>
      <c r="C26" s="253">
        <v>124.64700000000001</v>
      </c>
      <c r="D26" s="254">
        <v>1991</v>
      </c>
      <c r="E26" s="255" t="s">
        <v>205</v>
      </c>
      <c r="F26" s="256" t="s">
        <v>44</v>
      </c>
      <c r="H26" s="67"/>
    </row>
    <row r="27" spans="2:8" ht="13.5" x14ac:dyDescent="0.2">
      <c r="B27" s="252" t="s">
        <v>220</v>
      </c>
      <c r="C27" s="253">
        <v>20.577100000000002</v>
      </c>
      <c r="D27" s="254">
        <v>1975</v>
      </c>
      <c r="E27" s="255" t="s">
        <v>205</v>
      </c>
      <c r="F27" s="257" t="s">
        <v>221</v>
      </c>
      <c r="H27" s="84"/>
    </row>
    <row r="28" spans="2:8" x14ac:dyDescent="0.2">
      <c r="B28" s="252" t="s">
        <v>45</v>
      </c>
      <c r="C28" s="253">
        <v>393.95637399999998</v>
      </c>
      <c r="D28" s="254">
        <v>1978</v>
      </c>
      <c r="E28" s="255" t="s">
        <v>205</v>
      </c>
      <c r="F28" s="257" t="s">
        <v>222</v>
      </c>
      <c r="H28" s="67"/>
    </row>
    <row r="29" spans="2:8" x14ac:dyDescent="0.2">
      <c r="B29" s="252" t="s">
        <v>46</v>
      </c>
      <c r="C29" s="253">
        <v>141.26960249999999</v>
      </c>
      <c r="D29" s="254">
        <v>1978</v>
      </c>
      <c r="E29" s="255" t="s">
        <v>205</v>
      </c>
      <c r="F29" s="257" t="s">
        <v>222</v>
      </c>
      <c r="H29" s="67"/>
    </row>
    <row r="30" spans="2:8" x14ac:dyDescent="0.2">
      <c r="B30" s="252" t="s">
        <v>47</v>
      </c>
      <c r="C30" s="253">
        <v>24.060774300000002</v>
      </c>
      <c r="D30" s="254">
        <v>1982</v>
      </c>
      <c r="E30" s="255" t="s">
        <v>205</v>
      </c>
      <c r="F30" s="257" t="s">
        <v>223</v>
      </c>
      <c r="H30" s="67"/>
    </row>
    <row r="31" spans="2:8" x14ac:dyDescent="0.2">
      <c r="B31" s="252" t="s">
        <v>48</v>
      </c>
      <c r="C31" s="253">
        <v>46.961100000000002</v>
      </c>
      <c r="D31" s="254">
        <v>1980</v>
      </c>
      <c r="E31" s="255" t="s">
        <v>209</v>
      </c>
      <c r="F31" s="256" t="s">
        <v>224</v>
      </c>
      <c r="H31" s="67"/>
    </row>
    <row r="32" spans="2:8" x14ac:dyDescent="0.2">
      <c r="B32" s="252" t="s">
        <v>101</v>
      </c>
      <c r="C32" s="253">
        <v>232.83859699999999</v>
      </c>
      <c r="D32" s="254">
        <v>1985</v>
      </c>
      <c r="E32" s="255" t="s">
        <v>205</v>
      </c>
      <c r="F32" s="256" t="s">
        <v>101</v>
      </c>
      <c r="H32" s="67"/>
    </row>
    <row r="33" spans="2:8" x14ac:dyDescent="0.2">
      <c r="B33" s="252" t="s">
        <v>50</v>
      </c>
      <c r="C33" s="253">
        <v>55.070999999999998</v>
      </c>
      <c r="D33" s="254">
        <v>1972</v>
      </c>
      <c r="E33" s="255" t="s">
        <v>205</v>
      </c>
      <c r="F33" s="256" t="s">
        <v>225</v>
      </c>
      <c r="H33" s="67"/>
    </row>
    <row r="34" spans="2:8" x14ac:dyDescent="0.2">
      <c r="B34" s="252" t="s">
        <v>51</v>
      </c>
      <c r="C34" s="253">
        <v>13.0027857</v>
      </c>
      <c r="D34" s="254">
        <v>1974</v>
      </c>
      <c r="E34" s="255" t="s">
        <v>226</v>
      </c>
      <c r="F34" s="257" t="s">
        <v>227</v>
      </c>
      <c r="H34" s="67"/>
    </row>
    <row r="35" spans="2:8" x14ac:dyDescent="0.2">
      <c r="B35" s="252" t="s">
        <v>52</v>
      </c>
      <c r="C35" s="253">
        <v>22.8451746</v>
      </c>
      <c r="D35" s="254">
        <v>1982</v>
      </c>
      <c r="E35" s="255" t="s">
        <v>205</v>
      </c>
      <c r="F35" s="256" t="s">
        <v>52</v>
      </c>
      <c r="H35" s="67"/>
    </row>
    <row r="36" spans="2:8" ht="13.5" x14ac:dyDescent="0.2">
      <c r="B36" s="252" t="s">
        <v>472</v>
      </c>
      <c r="C36" s="253">
        <v>4.0278</v>
      </c>
      <c r="D36" s="254">
        <v>2009</v>
      </c>
      <c r="E36" s="255" t="s">
        <v>205</v>
      </c>
      <c r="F36" s="256">
        <v>348</v>
      </c>
      <c r="H36" s="67"/>
    </row>
    <row r="37" spans="2:8" x14ac:dyDescent="0.2">
      <c r="B37" s="252" t="s">
        <v>561</v>
      </c>
      <c r="C37" s="253">
        <v>0.11726449999999999</v>
      </c>
      <c r="D37" s="254">
        <v>2008</v>
      </c>
      <c r="E37" s="255" t="s">
        <v>475</v>
      </c>
      <c r="F37" s="256" t="s">
        <v>507</v>
      </c>
      <c r="H37" s="67"/>
    </row>
    <row r="38" spans="2:8" ht="13.5" x14ac:dyDescent="0.2">
      <c r="B38" s="252" t="s">
        <v>585</v>
      </c>
      <c r="C38" s="253">
        <v>1.6707859999999999</v>
      </c>
      <c r="D38" s="254">
        <v>2009</v>
      </c>
      <c r="E38" s="255" t="s">
        <v>589</v>
      </c>
      <c r="F38" s="256" t="s">
        <v>564</v>
      </c>
      <c r="H38" s="67"/>
    </row>
    <row r="39" spans="2:8" x14ac:dyDescent="0.2">
      <c r="B39" s="252" t="s">
        <v>53</v>
      </c>
      <c r="C39" s="253">
        <v>24.510278000000003</v>
      </c>
      <c r="D39" s="254">
        <v>1994</v>
      </c>
      <c r="E39" s="255" t="s">
        <v>207</v>
      </c>
      <c r="F39" s="256" t="s">
        <v>53</v>
      </c>
      <c r="H39" s="67"/>
    </row>
    <row r="40" spans="2:8" ht="13.5" x14ac:dyDescent="0.2">
      <c r="B40" s="252" t="s">
        <v>473</v>
      </c>
      <c r="C40" s="253">
        <v>13.603868400000001</v>
      </c>
      <c r="D40" s="254">
        <v>2008</v>
      </c>
      <c r="E40" s="255" t="s">
        <v>216</v>
      </c>
      <c r="F40" s="256" t="s">
        <v>468</v>
      </c>
      <c r="H40" s="67"/>
    </row>
    <row r="41" spans="2:8" x14ac:dyDescent="0.2">
      <c r="B41" s="252" t="s">
        <v>54</v>
      </c>
      <c r="C41" s="253">
        <v>65.670571199999998</v>
      </c>
      <c r="D41" s="254">
        <v>1997</v>
      </c>
      <c r="E41" s="255" t="s">
        <v>205</v>
      </c>
      <c r="F41" s="256" t="s">
        <v>228</v>
      </c>
      <c r="H41" s="67"/>
    </row>
    <row r="42" spans="2:8" x14ac:dyDescent="0.2">
      <c r="B42" s="252" t="s">
        <v>55</v>
      </c>
      <c r="C42" s="253">
        <v>138.315552</v>
      </c>
      <c r="D42" s="254">
        <v>1994</v>
      </c>
      <c r="E42" s="255" t="s">
        <v>205</v>
      </c>
      <c r="F42" s="256">
        <v>193</v>
      </c>
      <c r="H42" s="67"/>
    </row>
    <row r="43" spans="2:8" ht="13.5" x14ac:dyDescent="0.2">
      <c r="B43" s="252" t="s">
        <v>586</v>
      </c>
      <c r="C43" s="253">
        <v>30.033911000000003</v>
      </c>
      <c r="D43" s="254">
        <v>1978</v>
      </c>
      <c r="E43" s="255" t="s">
        <v>582</v>
      </c>
      <c r="F43" s="256" t="s">
        <v>565</v>
      </c>
      <c r="H43" s="67"/>
    </row>
    <row r="44" spans="2:8" x14ac:dyDescent="0.2">
      <c r="B44" s="252" t="s">
        <v>193</v>
      </c>
      <c r="C44" s="253">
        <v>10.8316269</v>
      </c>
      <c r="D44" s="254">
        <v>1992</v>
      </c>
      <c r="E44" s="255" t="s">
        <v>219</v>
      </c>
      <c r="F44" s="256">
        <v>122</v>
      </c>
      <c r="H44" s="67"/>
    </row>
    <row r="45" spans="2:8" x14ac:dyDescent="0.2">
      <c r="B45" s="252" t="s">
        <v>56</v>
      </c>
      <c r="C45" s="253">
        <v>56.493207999999996</v>
      </c>
      <c r="D45" s="254">
        <v>1987</v>
      </c>
      <c r="E45" s="255" t="s">
        <v>205</v>
      </c>
      <c r="F45" s="256" t="s">
        <v>56</v>
      </c>
      <c r="H45" s="67"/>
    </row>
    <row r="46" spans="2:8" x14ac:dyDescent="0.2">
      <c r="B46" s="252" t="s">
        <v>57</v>
      </c>
      <c r="C46" s="253">
        <v>15.969804</v>
      </c>
      <c r="D46" s="254">
        <v>2001</v>
      </c>
      <c r="E46" s="255" t="s">
        <v>205</v>
      </c>
      <c r="F46" s="256" t="s">
        <v>229</v>
      </c>
      <c r="H46" s="67"/>
    </row>
    <row r="47" spans="2:8" x14ac:dyDescent="0.2">
      <c r="B47" s="252" t="s">
        <v>58</v>
      </c>
      <c r="C47" s="253">
        <v>14.23</v>
      </c>
      <c r="D47" s="254">
        <v>1975</v>
      </c>
      <c r="E47" s="255" t="s">
        <v>230</v>
      </c>
      <c r="F47" s="256" t="s">
        <v>58</v>
      </c>
      <c r="H47" s="67"/>
    </row>
    <row r="48" spans="2:8" x14ac:dyDescent="0.2">
      <c r="B48" s="252" t="s">
        <v>59</v>
      </c>
      <c r="C48" s="253">
        <v>53.114415100000002</v>
      </c>
      <c r="D48" s="254">
        <v>1986</v>
      </c>
      <c r="E48" s="255" t="s">
        <v>205</v>
      </c>
      <c r="F48" s="256" t="s">
        <v>59</v>
      </c>
      <c r="H48" s="67"/>
    </row>
    <row r="49" spans="2:8" x14ac:dyDescent="0.2">
      <c r="B49" s="252" t="s">
        <v>60</v>
      </c>
      <c r="C49" s="253">
        <v>105.80380000000001</v>
      </c>
      <c r="D49" s="254">
        <v>1992</v>
      </c>
      <c r="E49" s="255" t="s">
        <v>205</v>
      </c>
      <c r="F49" s="256" t="s">
        <v>60</v>
      </c>
      <c r="H49" s="67"/>
    </row>
    <row r="50" spans="2:8" x14ac:dyDescent="0.2">
      <c r="B50" s="252" t="s">
        <v>61</v>
      </c>
      <c r="C50" s="253">
        <v>323.05676999999997</v>
      </c>
      <c r="D50" s="254">
        <v>1997</v>
      </c>
      <c r="E50" s="255" t="s">
        <v>210</v>
      </c>
      <c r="F50" s="256" t="s">
        <v>61</v>
      </c>
      <c r="H50" s="67"/>
    </row>
    <row r="51" spans="2:8" x14ac:dyDescent="0.2">
      <c r="B51" s="252" t="s">
        <v>62</v>
      </c>
      <c r="C51" s="253">
        <v>511.60903700000006</v>
      </c>
      <c r="D51" s="254">
        <v>1979</v>
      </c>
      <c r="E51" s="255" t="s">
        <v>205</v>
      </c>
      <c r="F51" s="256" t="s">
        <v>62</v>
      </c>
      <c r="H51" s="67"/>
    </row>
    <row r="52" spans="2:8" x14ac:dyDescent="0.2">
      <c r="B52" s="252" t="s">
        <v>63</v>
      </c>
      <c r="C52" s="253">
        <v>80.076436999999984</v>
      </c>
      <c r="D52" s="254">
        <v>1984</v>
      </c>
      <c r="E52" s="255" t="s">
        <v>205</v>
      </c>
      <c r="F52" s="256" t="s">
        <v>62</v>
      </c>
      <c r="H52" s="67"/>
    </row>
    <row r="53" spans="2:8" x14ac:dyDescent="0.2">
      <c r="B53" s="252" t="s">
        <v>64</v>
      </c>
      <c r="C53" s="253">
        <v>27.551707</v>
      </c>
      <c r="D53" s="254">
        <v>1981</v>
      </c>
      <c r="E53" s="255" t="s">
        <v>205</v>
      </c>
      <c r="F53" s="256" t="s">
        <v>62</v>
      </c>
      <c r="H53" s="67"/>
    </row>
    <row r="54" spans="2:8" x14ac:dyDescent="0.2">
      <c r="B54" s="252" t="s">
        <v>102</v>
      </c>
      <c r="C54" s="253">
        <v>8.5668100000000003</v>
      </c>
      <c r="D54" s="254">
        <v>1991</v>
      </c>
      <c r="E54" s="255" t="s">
        <v>231</v>
      </c>
      <c r="F54" s="256">
        <v>274</v>
      </c>
      <c r="H54" s="67"/>
    </row>
    <row r="55" spans="2:8" x14ac:dyDescent="0.2">
      <c r="B55" s="252" t="s">
        <v>65</v>
      </c>
      <c r="C55" s="253">
        <v>3.4641273000000004</v>
      </c>
      <c r="D55" s="254">
        <v>2001</v>
      </c>
      <c r="E55" s="255" t="s">
        <v>209</v>
      </c>
      <c r="F55" s="256" t="s">
        <v>232</v>
      </c>
      <c r="H55" s="67"/>
    </row>
    <row r="56" spans="2:8" x14ac:dyDescent="0.2">
      <c r="B56" s="252" t="s">
        <v>66</v>
      </c>
      <c r="C56" s="253">
        <v>15.802796000000001</v>
      </c>
      <c r="D56" s="254">
        <v>2003</v>
      </c>
      <c r="E56" s="255" t="s">
        <v>207</v>
      </c>
      <c r="F56" s="256" t="s">
        <v>66</v>
      </c>
      <c r="H56" s="67"/>
    </row>
    <row r="57" spans="2:8" x14ac:dyDescent="0.2">
      <c r="B57" s="252" t="s">
        <v>67</v>
      </c>
      <c r="C57" s="253">
        <v>18.241585999999998</v>
      </c>
      <c r="D57" s="254">
        <v>1982</v>
      </c>
      <c r="E57" s="255" t="s">
        <v>207</v>
      </c>
      <c r="F57" s="257" t="s">
        <v>233</v>
      </c>
      <c r="H57" s="67"/>
    </row>
    <row r="58" spans="2:8" ht="13.5" x14ac:dyDescent="0.2">
      <c r="B58" s="252" t="s">
        <v>234</v>
      </c>
      <c r="C58" s="253">
        <v>69.590699999999998</v>
      </c>
      <c r="D58" s="254">
        <v>1998</v>
      </c>
      <c r="E58" s="255" t="s">
        <v>226</v>
      </c>
      <c r="F58" s="256" t="s">
        <v>235</v>
      </c>
      <c r="H58" s="67"/>
    </row>
    <row r="59" spans="2:8" x14ac:dyDescent="0.2">
      <c r="B59" s="252" t="s">
        <v>68</v>
      </c>
      <c r="C59" s="253">
        <v>12.394170000000001</v>
      </c>
      <c r="D59" s="254">
        <v>1990</v>
      </c>
      <c r="E59" s="255" t="s">
        <v>236</v>
      </c>
      <c r="F59" s="256">
        <v>102</v>
      </c>
      <c r="H59" s="67"/>
    </row>
    <row r="60" spans="2:8" ht="13.5" x14ac:dyDescent="0.2">
      <c r="B60" s="252" t="s">
        <v>587</v>
      </c>
      <c r="C60" s="253">
        <v>14.191000000000001</v>
      </c>
      <c r="D60" s="254">
        <v>2008</v>
      </c>
      <c r="E60" s="255" t="s">
        <v>205</v>
      </c>
      <c r="F60" s="256">
        <v>128</v>
      </c>
      <c r="H60" s="67"/>
    </row>
    <row r="61" spans="2:8" x14ac:dyDescent="0.2">
      <c r="B61" s="252" t="s">
        <v>103</v>
      </c>
      <c r="C61" s="253">
        <v>184.267</v>
      </c>
      <c r="D61" s="254">
        <v>1974</v>
      </c>
      <c r="E61" s="255" t="s">
        <v>205</v>
      </c>
      <c r="F61" s="256" t="s">
        <v>103</v>
      </c>
      <c r="H61" s="67"/>
    </row>
    <row r="62" spans="2:8" x14ac:dyDescent="0.2">
      <c r="B62" s="252" t="s">
        <v>104</v>
      </c>
      <c r="C62" s="253">
        <v>120.41281799999999</v>
      </c>
      <c r="D62" s="254">
        <v>1981</v>
      </c>
      <c r="E62" s="255" t="s">
        <v>205</v>
      </c>
      <c r="F62" s="256" t="s">
        <v>104</v>
      </c>
      <c r="H62" s="67"/>
    </row>
    <row r="63" spans="2:8" x14ac:dyDescent="0.2">
      <c r="B63" s="252" t="s">
        <v>70</v>
      </c>
      <c r="C63" s="253">
        <v>265.46080000000006</v>
      </c>
      <c r="D63" s="254">
        <v>1979</v>
      </c>
      <c r="E63" s="255" t="s">
        <v>205</v>
      </c>
      <c r="F63" s="256" t="s">
        <v>70</v>
      </c>
      <c r="H63" s="67"/>
    </row>
    <row r="64" spans="2:8" x14ac:dyDescent="0.2">
      <c r="B64" s="252" t="s">
        <v>71</v>
      </c>
      <c r="C64" s="253">
        <v>211.4901314</v>
      </c>
      <c r="D64" s="254">
        <v>1984</v>
      </c>
      <c r="E64" s="255" t="s">
        <v>205</v>
      </c>
      <c r="F64" s="256" t="s">
        <v>71</v>
      </c>
      <c r="H64" s="67"/>
    </row>
    <row r="65" spans="2:8" x14ac:dyDescent="0.2">
      <c r="B65" s="252" t="s">
        <v>72</v>
      </c>
      <c r="C65" s="253">
        <v>692.67979000000003</v>
      </c>
      <c r="D65" s="254">
        <v>1974</v>
      </c>
      <c r="E65" s="255" t="s">
        <v>205</v>
      </c>
      <c r="F65" s="256" t="s">
        <v>72</v>
      </c>
      <c r="H65" s="67"/>
    </row>
    <row r="66" spans="2:8" x14ac:dyDescent="0.2">
      <c r="B66" s="252" t="s">
        <v>73</v>
      </c>
      <c r="C66" s="253">
        <v>43.625945999999999</v>
      </c>
      <c r="D66" s="254">
        <v>1977</v>
      </c>
      <c r="E66" s="255" t="s">
        <v>205</v>
      </c>
      <c r="F66" s="257" t="s">
        <v>237</v>
      </c>
      <c r="H66" s="67"/>
    </row>
    <row r="67" spans="2:8" x14ac:dyDescent="0.2">
      <c r="B67" s="252" t="s">
        <v>74</v>
      </c>
      <c r="C67" s="253">
        <v>44.871316</v>
      </c>
      <c r="D67" s="254">
        <v>1976</v>
      </c>
      <c r="E67" s="255" t="s">
        <v>205</v>
      </c>
      <c r="F67" s="256" t="s">
        <v>74</v>
      </c>
      <c r="H67" s="67"/>
    </row>
    <row r="68" spans="2:8" ht="13.5" x14ac:dyDescent="0.2">
      <c r="B68" s="252" t="s">
        <v>588</v>
      </c>
      <c r="C68" s="253">
        <v>12.078710000000001</v>
      </c>
      <c r="D68" s="254">
        <v>1992</v>
      </c>
      <c r="E68" s="255" t="s">
        <v>205</v>
      </c>
      <c r="F68" s="256">
        <v>169</v>
      </c>
      <c r="H68" s="67"/>
    </row>
    <row r="69" spans="2:8" x14ac:dyDescent="0.2">
      <c r="B69" s="252" t="s">
        <v>75</v>
      </c>
      <c r="C69" s="253">
        <v>10.9749</v>
      </c>
      <c r="D69" s="254">
        <v>1996</v>
      </c>
      <c r="E69" s="255" t="s">
        <v>205</v>
      </c>
      <c r="F69" s="256" t="s">
        <v>75</v>
      </c>
      <c r="H69" s="67"/>
    </row>
    <row r="70" spans="2:8" x14ac:dyDescent="0.2">
      <c r="B70" s="252" t="s">
        <v>76</v>
      </c>
      <c r="C70" s="253">
        <v>12.397907199999999</v>
      </c>
      <c r="D70" s="254">
        <v>1983</v>
      </c>
      <c r="E70" s="255" t="s">
        <v>226</v>
      </c>
      <c r="F70" s="257" t="s">
        <v>238</v>
      </c>
      <c r="H70" s="67"/>
    </row>
    <row r="71" spans="2:8" x14ac:dyDescent="0.2">
      <c r="B71" s="252" t="s">
        <v>77</v>
      </c>
      <c r="C71" s="253">
        <v>0.3456438</v>
      </c>
      <c r="D71" s="254">
        <v>2007</v>
      </c>
      <c r="E71" s="255" t="s">
        <v>226</v>
      </c>
      <c r="F71" s="256" t="s">
        <v>77</v>
      </c>
      <c r="H71" s="84"/>
    </row>
    <row r="72" spans="2:8" x14ac:dyDescent="0.2">
      <c r="B72" s="252" t="s">
        <v>78</v>
      </c>
      <c r="C72" s="253">
        <v>37.473722299999999</v>
      </c>
      <c r="D72" s="254">
        <v>1970</v>
      </c>
      <c r="E72" s="255" t="s">
        <v>212</v>
      </c>
      <c r="F72" s="256" t="s">
        <v>78</v>
      </c>
      <c r="H72" s="67"/>
    </row>
    <row r="73" spans="2:8" x14ac:dyDescent="0.2">
      <c r="B73" s="252" t="s">
        <v>79</v>
      </c>
      <c r="C73" s="253">
        <v>69.228915499999999</v>
      </c>
      <c r="D73" s="254">
        <v>1987</v>
      </c>
      <c r="E73" s="255" t="s">
        <v>205</v>
      </c>
      <c r="F73" s="257" t="s">
        <v>239</v>
      </c>
      <c r="H73" s="67"/>
    </row>
    <row r="74" spans="2:8" x14ac:dyDescent="0.2">
      <c r="B74" s="252" t="s">
        <v>105</v>
      </c>
      <c r="C74" s="253">
        <v>1750.245557</v>
      </c>
      <c r="D74" s="254">
        <v>1983</v>
      </c>
      <c r="E74" s="255" t="s">
        <v>205</v>
      </c>
      <c r="F74" s="256" t="s">
        <v>105</v>
      </c>
      <c r="H74" s="67"/>
    </row>
    <row r="75" spans="2:8" x14ac:dyDescent="0.2">
      <c r="B75" s="252" t="s">
        <v>106</v>
      </c>
      <c r="C75" s="253">
        <v>5.761000000000001</v>
      </c>
      <c r="D75" s="254">
        <v>1990</v>
      </c>
      <c r="E75" s="255" t="s">
        <v>231</v>
      </c>
      <c r="F75" s="256">
        <v>147</v>
      </c>
      <c r="H75" s="67"/>
    </row>
    <row r="76" spans="2:8" x14ac:dyDescent="0.2">
      <c r="B76" s="252" t="s">
        <v>81</v>
      </c>
      <c r="C76" s="253">
        <v>21.893800000000002</v>
      </c>
      <c r="D76" s="254">
        <v>1996</v>
      </c>
      <c r="E76" s="255" t="s">
        <v>205</v>
      </c>
      <c r="F76" s="256">
        <v>190</v>
      </c>
      <c r="H76" s="67"/>
    </row>
    <row r="77" spans="2:8" x14ac:dyDescent="0.2">
      <c r="B77" s="252" t="s">
        <v>82</v>
      </c>
      <c r="C77" s="253">
        <v>94.755912199999997</v>
      </c>
      <c r="D77" s="254">
        <v>1983</v>
      </c>
      <c r="E77" s="255" t="s">
        <v>205</v>
      </c>
      <c r="F77" s="256" t="s">
        <v>82</v>
      </c>
      <c r="H77" s="67"/>
    </row>
    <row r="78" spans="2:8" x14ac:dyDescent="0.2">
      <c r="B78" s="252" t="s">
        <v>83</v>
      </c>
      <c r="C78" s="253">
        <v>99.349817900000005</v>
      </c>
      <c r="D78" s="254">
        <v>1976</v>
      </c>
      <c r="E78" s="255" t="s">
        <v>226</v>
      </c>
      <c r="F78" s="257" t="s">
        <v>240</v>
      </c>
      <c r="H78" s="67"/>
    </row>
    <row r="79" spans="2:8" x14ac:dyDescent="0.2">
      <c r="B79" s="252" t="s">
        <v>84</v>
      </c>
      <c r="C79" s="253">
        <v>7.1716006000000005</v>
      </c>
      <c r="D79" s="254">
        <v>2000</v>
      </c>
      <c r="E79" s="255" t="s">
        <v>205</v>
      </c>
      <c r="F79" s="256">
        <v>128</v>
      </c>
      <c r="H79" s="67"/>
    </row>
    <row r="80" spans="2:8" x14ac:dyDescent="0.2">
      <c r="B80" s="252" t="s">
        <v>85</v>
      </c>
      <c r="C80" s="253">
        <v>4.7415000000000003</v>
      </c>
      <c r="D80" s="254">
        <v>1991</v>
      </c>
      <c r="E80" s="255" t="s">
        <v>590</v>
      </c>
      <c r="F80" s="257" t="s">
        <v>241</v>
      </c>
      <c r="H80" s="67"/>
    </row>
    <row r="81" spans="1:8" ht="13.5" x14ac:dyDescent="0.2">
      <c r="B81" s="252" t="s">
        <v>474</v>
      </c>
      <c r="C81" s="253">
        <v>33.537039999999998</v>
      </c>
      <c r="D81" s="254">
        <v>1985</v>
      </c>
      <c r="E81" s="255" t="s">
        <v>205</v>
      </c>
      <c r="F81" s="256" t="s">
        <v>469</v>
      </c>
      <c r="H81" s="67"/>
    </row>
    <row r="82" spans="1:8" x14ac:dyDescent="0.2">
      <c r="B82" s="252" t="s">
        <v>86</v>
      </c>
      <c r="C82" s="253">
        <v>185.36768839999996</v>
      </c>
      <c r="D82" s="254">
        <v>1975</v>
      </c>
      <c r="E82" s="255" t="s">
        <v>226</v>
      </c>
      <c r="F82" s="256" t="s">
        <v>86</v>
      </c>
      <c r="H82" s="67"/>
    </row>
    <row r="83" spans="1:8" x14ac:dyDescent="0.2">
      <c r="B83" s="252" t="s">
        <v>87</v>
      </c>
      <c r="C83" s="253">
        <v>19.423901900000001</v>
      </c>
      <c r="D83" s="254">
        <v>1984</v>
      </c>
      <c r="E83" s="255" t="s">
        <v>209</v>
      </c>
      <c r="F83" s="257" t="s">
        <v>242</v>
      </c>
      <c r="H83" s="67"/>
    </row>
    <row r="84" spans="1:8" x14ac:dyDescent="0.2">
      <c r="B84" s="252" t="s">
        <v>88</v>
      </c>
      <c r="C84" s="253">
        <v>25.168552500000001</v>
      </c>
      <c r="D84" s="254">
        <v>1981</v>
      </c>
      <c r="E84" s="255" t="s">
        <v>205</v>
      </c>
      <c r="F84" s="256" t="s">
        <v>88</v>
      </c>
      <c r="H84" s="67"/>
    </row>
    <row r="85" spans="1:8" x14ac:dyDescent="0.2">
      <c r="B85" s="252" t="s">
        <v>89</v>
      </c>
      <c r="C85" s="253">
        <v>63.541506999999996</v>
      </c>
      <c r="D85" s="254">
        <v>1981</v>
      </c>
      <c r="E85" s="255" t="s">
        <v>205</v>
      </c>
      <c r="F85" s="257" t="s">
        <v>243</v>
      </c>
      <c r="H85" s="67"/>
    </row>
    <row r="86" spans="1:8" x14ac:dyDescent="0.2">
      <c r="B86" s="252" t="s">
        <v>90</v>
      </c>
      <c r="C86" s="253">
        <v>70.804899999999989</v>
      </c>
      <c r="D86" s="254">
        <v>1986</v>
      </c>
      <c r="E86" s="255" t="s">
        <v>205</v>
      </c>
      <c r="F86" s="257" t="s">
        <v>239</v>
      </c>
      <c r="H86" s="67"/>
    </row>
    <row r="87" spans="1:8" x14ac:dyDescent="0.2">
      <c r="B87" s="252" t="s">
        <v>91</v>
      </c>
      <c r="C87" s="253">
        <v>13.58555</v>
      </c>
      <c r="D87" s="254">
        <v>2003</v>
      </c>
      <c r="E87" s="255" t="s">
        <v>513</v>
      </c>
      <c r="F87" s="256" t="s">
        <v>244</v>
      </c>
      <c r="H87" s="67"/>
    </row>
    <row r="88" spans="1:8" x14ac:dyDescent="0.2">
      <c r="B88" s="252" t="s">
        <v>92</v>
      </c>
      <c r="C88" s="253">
        <v>97.368295599999996</v>
      </c>
      <c r="D88" s="254">
        <v>1986</v>
      </c>
      <c r="E88" s="255" t="s">
        <v>205</v>
      </c>
      <c r="F88" s="256" t="s">
        <v>470</v>
      </c>
      <c r="H88" s="67"/>
    </row>
    <row r="89" spans="1:8" x14ac:dyDescent="0.2">
      <c r="B89" s="252" t="s">
        <v>496</v>
      </c>
      <c r="C89" s="253">
        <v>11.8029799</v>
      </c>
      <c r="D89" s="254">
        <v>2008</v>
      </c>
      <c r="E89" s="255" t="s">
        <v>205</v>
      </c>
      <c r="F89" s="256" t="s">
        <v>470</v>
      </c>
      <c r="H89" s="67"/>
    </row>
    <row r="90" spans="1:8" x14ac:dyDescent="0.2">
      <c r="B90" s="252" t="s">
        <v>93</v>
      </c>
      <c r="C90" s="253">
        <v>9.537941</v>
      </c>
      <c r="D90" s="254">
        <v>1994</v>
      </c>
      <c r="E90" s="255" t="s">
        <v>513</v>
      </c>
      <c r="F90" s="256">
        <v>150</v>
      </c>
    </row>
    <row r="91" spans="1:8" x14ac:dyDescent="0.2">
      <c r="B91" s="252" t="s">
        <v>94</v>
      </c>
      <c r="C91" s="253">
        <v>9.8732700999999992</v>
      </c>
      <c r="D91" s="254">
        <v>1993</v>
      </c>
      <c r="E91" s="255" t="s">
        <v>205</v>
      </c>
      <c r="F91" s="256" t="s">
        <v>245</v>
      </c>
    </row>
    <row r="92" spans="1:8" ht="13.5" x14ac:dyDescent="0.2">
      <c r="A92" s="82"/>
      <c r="B92" s="252" t="s">
        <v>246</v>
      </c>
      <c r="C92" s="253">
        <v>21.999499999999998</v>
      </c>
      <c r="D92" s="254">
        <v>1987</v>
      </c>
      <c r="E92" s="255" t="s">
        <v>209</v>
      </c>
      <c r="F92" s="256">
        <v>316</v>
      </c>
    </row>
    <row r="93" spans="1:8" x14ac:dyDescent="0.2">
      <c r="A93" s="82"/>
      <c r="B93" s="252" t="s">
        <v>96</v>
      </c>
      <c r="C93" s="253">
        <v>3.2679400000000003</v>
      </c>
      <c r="D93" s="254">
        <v>2007</v>
      </c>
      <c r="E93" s="255" t="s">
        <v>205</v>
      </c>
      <c r="F93" s="257" t="s">
        <v>247</v>
      </c>
    </row>
    <row r="94" spans="1:8" ht="12.75" thickBot="1" x14ac:dyDescent="0.25">
      <c r="A94" s="82"/>
      <c r="B94" s="258" t="s">
        <v>97</v>
      </c>
      <c r="C94" s="259">
        <v>400.10769590000001</v>
      </c>
      <c r="D94" s="260">
        <v>1981</v>
      </c>
      <c r="E94" s="261" t="s">
        <v>205</v>
      </c>
      <c r="F94" s="262" t="s">
        <v>97</v>
      </c>
    </row>
    <row r="95" spans="1:8" x14ac:dyDescent="0.2">
      <c r="A95" s="82"/>
      <c r="B95" s="255"/>
      <c r="C95" s="253"/>
      <c r="D95" s="255"/>
      <c r="E95" s="255"/>
      <c r="F95" s="263"/>
    </row>
    <row r="96" spans="1:8" x14ac:dyDescent="0.2">
      <c r="A96" s="82"/>
      <c r="B96" s="255" t="s">
        <v>552</v>
      </c>
      <c r="C96" s="253"/>
      <c r="D96" s="255"/>
      <c r="E96" s="255"/>
      <c r="F96" s="263"/>
    </row>
    <row r="97" spans="1:7" x14ac:dyDescent="0.2">
      <c r="A97" s="82"/>
      <c r="B97" s="82" t="s">
        <v>98</v>
      </c>
      <c r="C97" s="84"/>
      <c r="D97" s="264"/>
      <c r="E97" s="82"/>
      <c r="F97" s="264"/>
    </row>
    <row r="98" spans="1:7" x14ac:dyDescent="0.2">
      <c r="C98" s="67"/>
      <c r="D98" s="265"/>
      <c r="F98" s="265"/>
    </row>
    <row r="99" spans="1:7" x14ac:dyDescent="0.2">
      <c r="B99" s="349" t="s">
        <v>553</v>
      </c>
      <c r="C99" s="349"/>
      <c r="D99" s="349"/>
      <c r="E99" s="349"/>
      <c r="F99" s="349"/>
    </row>
    <row r="100" spans="1:7" x14ac:dyDescent="0.2">
      <c r="B100" s="349" t="s">
        <v>454</v>
      </c>
      <c r="C100" s="349"/>
      <c r="D100" s="349"/>
      <c r="E100" s="349"/>
      <c r="F100" s="349"/>
    </row>
    <row r="101" spans="1:7" x14ac:dyDescent="0.2">
      <c r="B101" s="297"/>
      <c r="C101" s="297"/>
      <c r="D101" s="297"/>
      <c r="E101" s="297"/>
      <c r="F101" s="297"/>
      <c r="G101" s="297"/>
    </row>
  </sheetData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opLeftCell="A73" workbookViewId="0">
      <selection activeCell="C19" sqref="C19:G95"/>
    </sheetView>
  </sheetViews>
  <sheetFormatPr baseColWidth="10" defaultColWidth="11.42578125" defaultRowHeight="12.75" x14ac:dyDescent="0.2"/>
  <cols>
    <col min="1" max="1" width="11.42578125" style="17"/>
    <col min="2" max="2" width="27.42578125" style="17" customWidth="1"/>
    <col min="3" max="6" width="11.42578125" style="17"/>
    <col min="7" max="7" width="8.5703125" style="17" customWidth="1"/>
    <col min="8" max="16384" width="11.42578125" style="17"/>
  </cols>
  <sheetData>
    <row r="1" spans="2:13" ht="66.75" customHeight="1" x14ac:dyDescent="0.2">
      <c r="B1" s="448" t="s">
        <v>271</v>
      </c>
      <c r="C1" s="448"/>
      <c r="D1" s="448"/>
      <c r="E1" s="448"/>
      <c r="F1" s="448"/>
      <c r="G1" s="448"/>
      <c r="H1" s="448"/>
    </row>
    <row r="2" spans="2:13" x14ac:dyDescent="0.2">
      <c r="B2" s="16"/>
    </row>
    <row r="3" spans="2:13" ht="13.5" thickBot="1" x14ac:dyDescent="0.25"/>
    <row r="4" spans="2:13" ht="13.5" x14ac:dyDescent="0.2">
      <c r="B4" s="18" t="s">
        <v>10</v>
      </c>
      <c r="C4" s="19" t="s">
        <v>0</v>
      </c>
      <c r="D4" s="20" t="s">
        <v>1</v>
      </c>
      <c r="E4" s="20" t="s">
        <v>2</v>
      </c>
      <c r="F4" s="20" t="s">
        <v>11</v>
      </c>
      <c r="G4" s="20" t="s">
        <v>12</v>
      </c>
      <c r="H4" s="21" t="s">
        <v>13</v>
      </c>
    </row>
    <row r="5" spans="2:13" ht="15" x14ac:dyDescent="0.25">
      <c r="B5" s="22"/>
      <c r="C5" s="23" t="s">
        <v>14</v>
      </c>
      <c r="D5" s="24" t="s">
        <v>15</v>
      </c>
      <c r="E5" s="24" t="s">
        <v>16</v>
      </c>
      <c r="F5" s="24" t="s">
        <v>14</v>
      </c>
      <c r="G5" s="24" t="s">
        <v>14</v>
      </c>
      <c r="H5" s="25"/>
    </row>
    <row r="6" spans="2:13" ht="15" x14ac:dyDescent="0.25">
      <c r="B6" s="26" t="s">
        <v>17</v>
      </c>
      <c r="C6" s="27">
        <v>7.353864999999999</v>
      </c>
      <c r="D6" s="28">
        <v>15.534393000000003</v>
      </c>
      <c r="E6" s="28">
        <v>0.99013900000000021</v>
      </c>
      <c r="F6" s="28">
        <v>0</v>
      </c>
      <c r="G6" s="28">
        <f>C6+D6+E6*1.9+F6</f>
        <v>24.7695221</v>
      </c>
      <c r="H6" s="29">
        <v>1972</v>
      </c>
      <c r="K6" s="30"/>
      <c r="L6" s="30"/>
      <c r="M6" s="30"/>
    </row>
    <row r="7" spans="2:13" ht="15" x14ac:dyDescent="0.25">
      <c r="B7" s="26" t="s">
        <v>18</v>
      </c>
      <c r="C7" s="27">
        <v>2.8791320000000002</v>
      </c>
      <c r="D7" s="28">
        <v>7.2792600000000007</v>
      </c>
      <c r="E7" s="28">
        <v>0.52433700000000005</v>
      </c>
      <c r="F7" s="28"/>
      <c r="G7" s="28">
        <f t="shared" ref="G7:G17" si="0">C7+D7+E7*1.9+F7</f>
        <v>11.154632300000001</v>
      </c>
      <c r="H7" s="29">
        <v>1968</v>
      </c>
      <c r="K7" s="30"/>
      <c r="L7" s="30"/>
      <c r="M7" s="30"/>
    </row>
    <row r="8" spans="2:13" ht="15" x14ac:dyDescent="0.25">
      <c r="B8" s="26" t="s">
        <v>19</v>
      </c>
      <c r="C8" s="27">
        <v>4.8173100000000009</v>
      </c>
      <c r="D8" s="28">
        <v>1.9763210000000002</v>
      </c>
      <c r="E8" s="28">
        <v>0.21106999999999998</v>
      </c>
      <c r="F8" s="28"/>
      <c r="G8" s="28">
        <f t="shared" si="0"/>
        <v>7.1946640000000013</v>
      </c>
      <c r="H8" s="29">
        <v>1972</v>
      </c>
      <c r="K8" s="30"/>
      <c r="L8" s="30"/>
      <c r="M8" s="30"/>
    </row>
    <row r="9" spans="2:13" ht="15" x14ac:dyDescent="0.25">
      <c r="B9" s="26" t="s">
        <v>20</v>
      </c>
      <c r="C9" s="27"/>
      <c r="D9" s="28">
        <v>116.168768</v>
      </c>
      <c r="E9" s="28"/>
      <c r="F9" s="28">
        <v>0.4603799999999999</v>
      </c>
      <c r="G9" s="28">
        <f t="shared" si="0"/>
        <v>116.629148</v>
      </c>
      <c r="H9" s="29">
        <v>1971</v>
      </c>
      <c r="K9" s="30"/>
      <c r="L9" s="30"/>
      <c r="M9" s="30"/>
    </row>
    <row r="10" spans="2:13" ht="15" x14ac:dyDescent="0.25">
      <c r="B10" s="26" t="s">
        <v>21</v>
      </c>
      <c r="C10" s="27">
        <v>5.5537099999999988</v>
      </c>
      <c r="D10" s="28">
        <v>1.6056969999999999</v>
      </c>
      <c r="E10" s="28"/>
      <c r="F10" s="28">
        <v>0.10527099999999999</v>
      </c>
      <c r="G10" s="28">
        <f t="shared" si="0"/>
        <v>7.2646779999999991</v>
      </c>
      <c r="H10" s="29">
        <v>1987</v>
      </c>
      <c r="K10" s="30"/>
      <c r="L10" s="30"/>
      <c r="M10" s="30"/>
    </row>
    <row r="11" spans="2:13" ht="15" x14ac:dyDescent="0.25">
      <c r="B11" s="26" t="s">
        <v>22</v>
      </c>
      <c r="C11" s="27">
        <v>1.325664</v>
      </c>
      <c r="D11" s="28">
        <v>2.1860279999999999</v>
      </c>
      <c r="E11" s="28"/>
      <c r="F11" s="28">
        <v>2.0080000000000001E-2</v>
      </c>
      <c r="G11" s="28">
        <f t="shared" si="0"/>
        <v>3.5317720000000001</v>
      </c>
      <c r="H11" s="29">
        <v>1975</v>
      </c>
      <c r="K11" s="30"/>
      <c r="L11" s="30"/>
      <c r="M11" s="30"/>
    </row>
    <row r="12" spans="2:13" ht="15" x14ac:dyDescent="0.25">
      <c r="B12" s="26" t="s">
        <v>23</v>
      </c>
      <c r="C12" s="27">
        <v>0.37475499999999995</v>
      </c>
      <c r="D12" s="28">
        <v>8.4638999999999992E-2</v>
      </c>
      <c r="E12" s="28">
        <v>1.2317E-2</v>
      </c>
      <c r="F12" s="28"/>
      <c r="G12" s="28">
        <f t="shared" si="0"/>
        <v>0.48279629999999996</v>
      </c>
      <c r="H12" s="29">
        <v>1982</v>
      </c>
      <c r="K12" s="30"/>
      <c r="L12" s="30"/>
      <c r="M12" s="30"/>
    </row>
    <row r="13" spans="2:13" ht="15" x14ac:dyDescent="0.25">
      <c r="B13" s="26" t="s">
        <v>24</v>
      </c>
      <c r="C13" s="27"/>
      <c r="D13" s="28">
        <v>11.593819</v>
      </c>
      <c r="E13" s="28"/>
      <c r="F13" s="28">
        <v>7.8707999999999986E-2</v>
      </c>
      <c r="G13" s="28">
        <f t="shared" si="0"/>
        <v>11.672527000000001</v>
      </c>
      <c r="H13" s="29">
        <v>1974</v>
      </c>
      <c r="K13" s="30"/>
      <c r="L13" s="30"/>
      <c r="M13" s="30"/>
    </row>
    <row r="14" spans="2:13" ht="15" x14ac:dyDescent="0.25">
      <c r="B14" s="26" t="s">
        <v>25</v>
      </c>
      <c r="C14" s="27"/>
      <c r="D14" s="28">
        <v>27.259095000000002</v>
      </c>
      <c r="E14" s="28"/>
      <c r="F14" s="28">
        <v>0.215478</v>
      </c>
      <c r="G14" s="28">
        <f t="shared" si="0"/>
        <v>27.474573000000003</v>
      </c>
      <c r="H14" s="29">
        <v>1974</v>
      </c>
      <c r="K14" s="30"/>
      <c r="L14" s="30"/>
      <c r="M14" s="30"/>
    </row>
    <row r="15" spans="2:13" ht="15" x14ac:dyDescent="0.25">
      <c r="B15" s="26" t="s">
        <v>26</v>
      </c>
      <c r="C15" s="27">
        <v>3.8737350000000004</v>
      </c>
      <c r="D15" s="28">
        <v>9.6927289999999999</v>
      </c>
      <c r="E15" s="28">
        <v>0.56620200000000009</v>
      </c>
      <c r="F15" s="28"/>
      <c r="G15" s="28">
        <f t="shared" si="0"/>
        <v>14.6422478</v>
      </c>
      <c r="H15" s="29">
        <v>1978</v>
      </c>
      <c r="K15" s="30"/>
      <c r="L15" s="30"/>
      <c r="M15" s="30"/>
    </row>
    <row r="16" spans="2:13" ht="15" x14ac:dyDescent="0.25">
      <c r="B16" s="26" t="s">
        <v>27</v>
      </c>
      <c r="C16" s="27">
        <v>12.153425999999998</v>
      </c>
      <c r="D16" s="28">
        <v>25.974306000000006</v>
      </c>
      <c r="E16" s="28">
        <v>1.42953</v>
      </c>
      <c r="F16" s="28"/>
      <c r="G16" s="28">
        <f t="shared" si="0"/>
        <v>40.843839000000003</v>
      </c>
      <c r="H16" s="29">
        <v>1970</v>
      </c>
      <c r="K16" s="30"/>
      <c r="L16" s="30"/>
      <c r="M16" s="30"/>
    </row>
    <row r="17" spans="2:13" ht="15.75" thickBot="1" x14ac:dyDescent="0.3">
      <c r="B17" s="26" t="s">
        <v>28</v>
      </c>
      <c r="C17" s="27"/>
      <c r="D17" s="28">
        <v>9.22105</v>
      </c>
      <c r="E17" s="28"/>
      <c r="F17" s="28">
        <v>6.6725000000000007E-2</v>
      </c>
      <c r="G17" s="31">
        <f t="shared" si="0"/>
        <v>9.2877749999999999</v>
      </c>
      <c r="H17" s="29">
        <v>1973</v>
      </c>
      <c r="K17" s="30"/>
      <c r="L17" s="30"/>
      <c r="M17" s="30"/>
    </row>
    <row r="18" spans="2:13" s="37" customFormat="1" ht="51.75" thickBot="1" x14ac:dyDescent="0.25">
      <c r="B18" s="32" t="s">
        <v>268</v>
      </c>
      <c r="C18" s="306">
        <f>SUM(C6:C17)</f>
        <v>38.331596999999995</v>
      </c>
      <c r="D18" s="33">
        <f>SUM(D6:D17)</f>
        <v>228.57610499999998</v>
      </c>
      <c r="E18" s="33">
        <f>SUM(E6:E17)</f>
        <v>3.7335950000000002</v>
      </c>
      <c r="F18" s="33">
        <f>SUM(F6:F17)</f>
        <v>0.94664199999999987</v>
      </c>
      <c r="G18" s="307">
        <f>SUM(G6:G17)</f>
        <v>274.94817449999999</v>
      </c>
      <c r="H18" s="34"/>
      <c r="I18" s="35"/>
      <c r="J18" s="35"/>
      <c r="K18" s="36"/>
      <c r="L18" s="36"/>
      <c r="M18" s="36"/>
    </row>
    <row r="19" spans="2:13" s="37" customFormat="1" ht="13.5" x14ac:dyDescent="0.2">
      <c r="B19" s="26" t="s">
        <v>29</v>
      </c>
      <c r="C19" s="371">
        <v>6.3761999999999999E-2</v>
      </c>
      <c r="D19" s="38"/>
      <c r="E19" s="38">
        <v>1.0999999999999996E-5</v>
      </c>
      <c r="F19" s="38"/>
      <c r="G19" s="39">
        <f>C19+D19+E19*1.9+F19</f>
        <v>6.3782900000000003E-2</v>
      </c>
      <c r="H19" s="40">
        <v>1976</v>
      </c>
      <c r="I19" s="35"/>
      <c r="J19" s="35"/>
      <c r="K19" s="36"/>
      <c r="L19" s="36"/>
      <c r="M19" s="36"/>
    </row>
    <row r="20" spans="2:13" s="37" customFormat="1" x14ac:dyDescent="0.2">
      <c r="B20" s="26" t="s">
        <v>30</v>
      </c>
      <c r="C20" s="27">
        <v>1.0643940000000001</v>
      </c>
      <c r="D20" s="28">
        <v>2.9906039999999998</v>
      </c>
      <c r="E20" s="28">
        <v>0.53489999999999993</v>
      </c>
      <c r="F20" s="28"/>
      <c r="G20" s="39">
        <f>C20+D20+E20*1.9+F20</f>
        <v>5.0713079999999993</v>
      </c>
      <c r="H20" s="41">
        <v>1990</v>
      </c>
      <c r="I20" s="35"/>
      <c r="J20" s="35"/>
      <c r="K20" s="36"/>
      <c r="L20" s="36"/>
      <c r="M20" s="36"/>
    </row>
    <row r="21" spans="2:13" s="37" customFormat="1" ht="15" x14ac:dyDescent="0.25">
      <c r="B21" s="26" t="s">
        <v>31</v>
      </c>
      <c r="C21" s="27">
        <v>19.713118999999999</v>
      </c>
      <c r="D21" s="28">
        <v>2.10528</v>
      </c>
      <c r="E21" s="28"/>
      <c r="F21" s="28"/>
      <c r="G21" s="39">
        <f>C21+D21+E21*1.9+F21</f>
        <v>21.818398999999999</v>
      </c>
      <c r="H21" s="42">
        <v>1998</v>
      </c>
      <c r="I21" s="43"/>
      <c r="J21" s="43"/>
    </row>
    <row r="22" spans="2:13" s="37" customFormat="1" ht="15" x14ac:dyDescent="0.25">
      <c r="B22" s="26" t="s">
        <v>492</v>
      </c>
      <c r="C22" s="27">
        <v>3.8403E-2</v>
      </c>
      <c r="D22" s="28">
        <v>4.6461000000000002E-2</v>
      </c>
      <c r="E22" s="28"/>
      <c r="F22" s="28"/>
      <c r="G22" s="39">
        <f>C22+D22+E22*1.9+F22</f>
        <v>8.4863999999999995E-2</v>
      </c>
      <c r="H22" s="42">
        <v>2010</v>
      </c>
      <c r="I22" s="43"/>
      <c r="J22" s="43"/>
    </row>
    <row r="23" spans="2:13" ht="15" x14ac:dyDescent="0.25">
      <c r="B23" s="26" t="s">
        <v>32</v>
      </c>
      <c r="C23" s="27">
        <v>55.884394</v>
      </c>
      <c r="D23" s="28">
        <v>1.3304399999999998</v>
      </c>
      <c r="E23" s="28"/>
      <c r="F23" s="28"/>
      <c r="G23" s="39">
        <f>C23+D23+E23*1.9+F23</f>
        <v>57.214834000000003</v>
      </c>
      <c r="H23" s="42">
        <v>1967</v>
      </c>
      <c r="I23" s="43"/>
      <c r="J23" s="43"/>
    </row>
    <row r="24" spans="2:13" ht="15" x14ac:dyDescent="0.25">
      <c r="B24" s="26" t="s">
        <v>33</v>
      </c>
      <c r="C24" s="27">
        <v>0.55222000000000004</v>
      </c>
      <c r="D24" s="28"/>
      <c r="E24" s="28">
        <v>1.0612999999999999E-2</v>
      </c>
      <c r="F24" s="28"/>
      <c r="G24" s="39">
        <f t="shared" ref="G24:G93" si="1">C24+D24+E24*1.9+F24</f>
        <v>0.57238470000000008</v>
      </c>
      <c r="H24" s="44">
        <v>1989</v>
      </c>
      <c r="I24" s="43"/>
      <c r="J24" s="43"/>
    </row>
    <row r="25" spans="2:13" ht="15" x14ac:dyDescent="0.25">
      <c r="B25" s="26" t="s">
        <v>34</v>
      </c>
      <c r="C25" s="27">
        <v>55.247520000000002</v>
      </c>
      <c r="D25" s="28">
        <v>3.2553840000000003</v>
      </c>
      <c r="E25" s="28">
        <v>1.220364</v>
      </c>
      <c r="F25" s="28"/>
      <c r="G25" s="39">
        <f t="shared" si="1"/>
        <v>60.821595600000002</v>
      </c>
      <c r="H25" s="42">
        <v>1980</v>
      </c>
      <c r="I25" s="43"/>
      <c r="J25" s="43"/>
    </row>
    <row r="26" spans="2:13" ht="15" x14ac:dyDescent="0.25">
      <c r="B26" s="26" t="s">
        <v>35</v>
      </c>
      <c r="C26" s="27">
        <v>131.85819100000001</v>
      </c>
      <c r="D26" s="28">
        <v>1.56928</v>
      </c>
      <c r="E26" s="28">
        <v>2.4060299999999999</v>
      </c>
      <c r="F26" s="28"/>
      <c r="G26" s="39">
        <f t="shared" si="1"/>
        <v>137.99892800000001</v>
      </c>
      <c r="H26" s="42">
        <v>1984</v>
      </c>
      <c r="I26" s="43"/>
      <c r="J26" s="43"/>
    </row>
    <row r="27" spans="2:13" ht="15" x14ac:dyDescent="0.25">
      <c r="B27" s="26" t="s">
        <v>36</v>
      </c>
      <c r="C27" s="27">
        <v>439.421513</v>
      </c>
      <c r="D27" s="28">
        <v>141.67111700000004</v>
      </c>
      <c r="E27" s="28">
        <v>12.955651000000001</v>
      </c>
      <c r="F27" s="28"/>
      <c r="G27" s="39">
        <f t="shared" si="1"/>
        <v>605.7083669000001</v>
      </c>
      <c r="H27" s="42">
        <v>1969</v>
      </c>
      <c r="I27" s="43"/>
      <c r="J27" s="43"/>
    </row>
    <row r="28" spans="2:13" ht="15" x14ac:dyDescent="0.25">
      <c r="B28" s="26" t="s">
        <v>37</v>
      </c>
      <c r="C28" s="27">
        <v>100.52119400000001</v>
      </c>
      <c r="D28" s="28">
        <v>39.382740999999996</v>
      </c>
      <c r="E28" s="28">
        <v>3.8907520000000009</v>
      </c>
      <c r="F28" s="28"/>
      <c r="G28" s="39">
        <f t="shared" si="1"/>
        <v>147.29636379999999</v>
      </c>
      <c r="H28" s="42">
        <v>1970</v>
      </c>
      <c r="I28" s="43"/>
      <c r="J28" s="43"/>
    </row>
    <row r="29" spans="2:13" ht="15" x14ac:dyDescent="0.25">
      <c r="B29" s="26" t="s">
        <v>38</v>
      </c>
      <c r="C29" s="27">
        <v>10.320132000000001</v>
      </c>
      <c r="D29" s="28">
        <v>3.8416770000000002</v>
      </c>
      <c r="E29" s="28">
        <v>0.43408299999999994</v>
      </c>
      <c r="F29" s="28"/>
      <c r="G29" s="39">
        <f t="shared" si="1"/>
        <v>14.986566700000001</v>
      </c>
      <c r="H29" s="42">
        <v>1988</v>
      </c>
      <c r="I29" s="43"/>
      <c r="J29" s="43"/>
    </row>
    <row r="30" spans="2:13" ht="15" x14ac:dyDescent="0.25">
      <c r="B30" s="26" t="s">
        <v>39</v>
      </c>
      <c r="C30" s="27">
        <v>0.27504100000000004</v>
      </c>
      <c r="D30" s="28">
        <v>1.6899999999999999E-4</v>
      </c>
      <c r="E30" s="28"/>
      <c r="F30" s="28"/>
      <c r="G30" s="39">
        <f t="shared" si="1"/>
        <v>0.27521000000000001</v>
      </c>
      <c r="H30" s="44">
        <v>1991</v>
      </c>
      <c r="I30" s="43"/>
      <c r="J30" s="43"/>
    </row>
    <row r="31" spans="2:13" ht="15" x14ac:dyDescent="0.25">
      <c r="B31" s="26" t="s">
        <v>40</v>
      </c>
      <c r="C31" s="27">
        <v>24.789632000000001</v>
      </c>
      <c r="D31" s="28">
        <v>2.460572</v>
      </c>
      <c r="E31" s="28">
        <v>0.21368900000000002</v>
      </c>
      <c r="F31" s="28"/>
      <c r="G31" s="39">
        <f t="shared" si="1"/>
        <v>27.656213099999999</v>
      </c>
      <c r="H31" s="42">
        <v>1992</v>
      </c>
      <c r="I31" s="43"/>
      <c r="J31" s="43"/>
    </row>
    <row r="32" spans="2:13" ht="15" x14ac:dyDescent="0.25">
      <c r="B32" s="26" t="s">
        <v>189</v>
      </c>
      <c r="C32" s="27">
        <v>0.111358</v>
      </c>
      <c r="D32" s="28">
        <v>0.161411</v>
      </c>
      <c r="E32" s="28">
        <v>7.1910000000000003E-3</v>
      </c>
      <c r="F32" s="28">
        <v>6.5560000000000002E-3</v>
      </c>
      <c r="G32" s="39">
        <f t="shared" si="1"/>
        <v>0.29298789999999997</v>
      </c>
      <c r="H32" s="42">
        <v>1985</v>
      </c>
      <c r="I32" s="43"/>
      <c r="J32" s="43"/>
    </row>
    <row r="33" spans="2:10" ht="15" x14ac:dyDescent="0.25">
      <c r="B33" s="26" t="s">
        <v>41</v>
      </c>
      <c r="C33" s="27">
        <v>2.6206420000000001</v>
      </c>
      <c r="D33" s="28">
        <v>0.40479600000000004</v>
      </c>
      <c r="E33" s="28">
        <v>7.9967999999999997E-2</v>
      </c>
      <c r="F33" s="28"/>
      <c r="G33" s="39">
        <f t="shared" si="1"/>
        <v>3.1773772000000005</v>
      </c>
      <c r="H33" s="42">
        <v>2004</v>
      </c>
      <c r="I33" s="43"/>
      <c r="J33" s="43"/>
    </row>
    <row r="34" spans="2:10" ht="15" x14ac:dyDescent="0.25">
      <c r="B34" s="26" t="s">
        <v>42</v>
      </c>
      <c r="C34" s="27">
        <v>5.152901</v>
      </c>
      <c r="D34" s="28">
        <v>4.9145560000000001</v>
      </c>
      <c r="E34" s="28">
        <v>1.0979380000000001</v>
      </c>
      <c r="F34" s="28">
        <v>0.24351300000000001</v>
      </c>
      <c r="G34" s="39">
        <f t="shared" si="1"/>
        <v>12.397052200000001</v>
      </c>
      <c r="H34" s="42">
        <v>1989</v>
      </c>
      <c r="I34" s="43"/>
      <c r="J34" s="43"/>
    </row>
    <row r="35" spans="2:10" ht="15" x14ac:dyDescent="0.25">
      <c r="B35" s="26" t="s">
        <v>43</v>
      </c>
      <c r="C35" s="27">
        <v>8.875394</v>
      </c>
      <c r="D35" s="28"/>
      <c r="E35" s="28"/>
      <c r="F35" s="28"/>
      <c r="G35" s="39">
        <f t="shared" si="1"/>
        <v>8.875394</v>
      </c>
      <c r="H35" s="42">
        <v>1995</v>
      </c>
      <c r="I35" s="43"/>
      <c r="J35" s="43"/>
    </row>
    <row r="36" spans="2:10" ht="15" x14ac:dyDescent="0.25">
      <c r="B36" s="26" t="s">
        <v>44</v>
      </c>
      <c r="C36" s="27">
        <v>88.524756999999994</v>
      </c>
      <c r="D36" s="28"/>
      <c r="E36" s="28"/>
      <c r="F36" s="28"/>
      <c r="G36" s="39">
        <f t="shared" si="1"/>
        <v>88.524756999999994</v>
      </c>
      <c r="H36" s="42">
        <v>1991</v>
      </c>
      <c r="I36" s="43"/>
      <c r="J36" s="43"/>
    </row>
    <row r="37" spans="2:10" ht="15" x14ac:dyDescent="0.25">
      <c r="B37" s="26" t="s">
        <v>45</v>
      </c>
      <c r="C37" s="27">
        <v>353.89010700000006</v>
      </c>
      <c r="D37" s="28">
        <v>23.077293000000004</v>
      </c>
      <c r="E37" s="28">
        <v>2.8262220000000005</v>
      </c>
      <c r="F37" s="28"/>
      <c r="G37" s="39">
        <f t="shared" si="1"/>
        <v>382.33722180000007</v>
      </c>
      <c r="H37" s="42">
        <v>1978</v>
      </c>
      <c r="I37" s="43"/>
      <c r="J37" s="43"/>
    </row>
    <row r="38" spans="2:10" ht="15" x14ac:dyDescent="0.25">
      <c r="B38" s="26" t="s">
        <v>46</v>
      </c>
      <c r="C38" s="27">
        <v>42.166759999999996</v>
      </c>
      <c r="D38" s="28">
        <v>32.980619000000004</v>
      </c>
      <c r="E38" s="28">
        <v>4.1474810000000009</v>
      </c>
      <c r="F38" s="28"/>
      <c r="G38" s="39">
        <f t="shared" si="1"/>
        <v>83.027592900000002</v>
      </c>
      <c r="H38" s="42">
        <v>1978</v>
      </c>
      <c r="I38" s="43"/>
      <c r="J38" s="43"/>
    </row>
    <row r="39" spans="2:10" ht="15" x14ac:dyDescent="0.25">
      <c r="B39" s="26" t="s">
        <v>47</v>
      </c>
      <c r="C39" s="27"/>
      <c r="D39" s="28">
        <v>13.85</v>
      </c>
      <c r="E39" s="28">
        <v>1.9029210000000001</v>
      </c>
      <c r="F39" s="28">
        <v>4.3069090000000001</v>
      </c>
      <c r="G39" s="39">
        <f t="shared" si="1"/>
        <v>21.7724589</v>
      </c>
      <c r="H39" s="42">
        <v>1982</v>
      </c>
      <c r="I39" s="43"/>
      <c r="J39" s="43"/>
    </row>
    <row r="40" spans="2:10" ht="15" x14ac:dyDescent="0.25">
      <c r="B40" s="26" t="s">
        <v>48</v>
      </c>
      <c r="C40" s="27">
        <v>35.676149000000002</v>
      </c>
      <c r="D40" s="28">
        <v>6.166907000000001</v>
      </c>
      <c r="E40" s="28">
        <v>1.8957850000000001</v>
      </c>
      <c r="F40" s="28"/>
      <c r="G40" s="39">
        <f t="shared" si="1"/>
        <v>45.445047500000001</v>
      </c>
      <c r="H40" s="42">
        <v>1980</v>
      </c>
      <c r="I40" s="43"/>
      <c r="J40" s="43"/>
    </row>
    <row r="41" spans="2:10" ht="15" x14ac:dyDescent="0.25">
      <c r="B41" s="26" t="s">
        <v>49</v>
      </c>
      <c r="C41" s="27">
        <v>141.99498899999998</v>
      </c>
      <c r="D41" s="28">
        <v>15.256</v>
      </c>
      <c r="E41" s="28">
        <v>0.55388400000000004</v>
      </c>
      <c r="F41" s="28"/>
      <c r="G41" s="39">
        <f t="shared" si="1"/>
        <v>158.30336859999997</v>
      </c>
      <c r="H41" s="42">
        <v>1985</v>
      </c>
      <c r="I41" s="43"/>
      <c r="J41" s="43"/>
    </row>
    <row r="42" spans="2:10" ht="15" x14ac:dyDescent="0.25">
      <c r="B42" s="26" t="s">
        <v>50</v>
      </c>
      <c r="C42" s="27">
        <v>6.5305939999999989</v>
      </c>
      <c r="D42" s="28">
        <v>45.244235999999994</v>
      </c>
      <c r="E42" s="28"/>
      <c r="F42" s="28"/>
      <c r="G42" s="39">
        <f t="shared" si="1"/>
        <v>51.774829999999994</v>
      </c>
      <c r="H42" s="42">
        <v>1972</v>
      </c>
      <c r="I42" s="43"/>
      <c r="J42" s="43"/>
    </row>
    <row r="43" spans="2:10" ht="15" x14ac:dyDescent="0.25">
      <c r="B43" s="26" t="s">
        <v>51</v>
      </c>
      <c r="C43" s="27">
        <v>9.4916389999999993</v>
      </c>
      <c r="D43" s="28">
        <v>1.6339109999999999</v>
      </c>
      <c r="E43" s="28">
        <v>0.25907700000000006</v>
      </c>
      <c r="F43" s="28"/>
      <c r="G43" s="39">
        <f t="shared" si="1"/>
        <v>11.617796299999998</v>
      </c>
      <c r="H43" s="42">
        <v>1974</v>
      </c>
      <c r="I43" s="43"/>
      <c r="J43" s="43"/>
    </row>
    <row r="44" spans="2:10" ht="15" x14ac:dyDescent="0.25">
      <c r="B44" s="26" t="s">
        <v>52</v>
      </c>
      <c r="C44" s="27">
        <v>5.0888259999999992</v>
      </c>
      <c r="D44" s="28">
        <v>16.738893000000001</v>
      </c>
      <c r="E44" s="28">
        <v>0.10653499999999999</v>
      </c>
      <c r="F44" s="28"/>
      <c r="G44" s="39">
        <f t="shared" si="1"/>
        <v>22.0301355</v>
      </c>
      <c r="H44" s="42">
        <v>1982</v>
      </c>
      <c r="I44" s="43"/>
      <c r="J44" s="43"/>
    </row>
    <row r="45" spans="2:10" ht="15" x14ac:dyDescent="0.25">
      <c r="B45" s="26" t="s">
        <v>561</v>
      </c>
      <c r="C45" s="27">
        <v>1.6750000000000001E-3</v>
      </c>
      <c r="D45" s="28">
        <v>2.5392999999999999E-2</v>
      </c>
      <c r="E45" s="28">
        <v>1.3359999999999999E-3</v>
      </c>
      <c r="F45" s="28"/>
      <c r="G45" s="39">
        <f t="shared" si="1"/>
        <v>2.9606399999999998E-2</v>
      </c>
      <c r="H45" s="42">
        <v>2008</v>
      </c>
      <c r="I45" s="43"/>
      <c r="J45" s="43"/>
    </row>
    <row r="46" spans="2:10" ht="15" x14ac:dyDescent="0.25">
      <c r="B46" s="26" t="s">
        <v>53</v>
      </c>
      <c r="C46" s="27">
        <v>22.714831000000004</v>
      </c>
      <c r="D46" s="28">
        <v>0.87934799999999991</v>
      </c>
      <c r="E46" s="28"/>
      <c r="F46" s="28"/>
      <c r="G46" s="39">
        <f t="shared" si="1"/>
        <v>23.594179000000004</v>
      </c>
      <c r="H46" s="42">
        <v>1994</v>
      </c>
      <c r="I46" s="43"/>
      <c r="J46" s="43"/>
    </row>
    <row r="47" spans="2:10" ht="15" x14ac:dyDescent="0.25">
      <c r="B47" s="26" t="s">
        <v>54</v>
      </c>
      <c r="C47" s="27">
        <v>16.90953</v>
      </c>
      <c r="D47" s="28">
        <v>18.973807000000004</v>
      </c>
      <c r="E47" s="28">
        <v>4.0147060000000003</v>
      </c>
      <c r="F47" s="28">
        <v>2.0967440000000002</v>
      </c>
      <c r="G47" s="39">
        <f t="shared" si="1"/>
        <v>45.608022400000003</v>
      </c>
      <c r="H47" s="42">
        <v>1997</v>
      </c>
      <c r="I47" s="43"/>
      <c r="J47" s="43"/>
    </row>
    <row r="48" spans="2:10" ht="15" x14ac:dyDescent="0.25">
      <c r="B48" s="26" t="s">
        <v>55</v>
      </c>
      <c r="C48" s="27">
        <v>17.471404</v>
      </c>
      <c r="D48" s="28">
        <v>39.294629</v>
      </c>
      <c r="E48" s="28">
        <v>3.3926189999999998</v>
      </c>
      <c r="F48" s="28"/>
      <c r="G48" s="39">
        <f t="shared" si="1"/>
        <v>63.212009100000003</v>
      </c>
      <c r="H48" s="42">
        <v>1994</v>
      </c>
      <c r="I48" s="43"/>
      <c r="J48" s="43"/>
    </row>
    <row r="49" spans="2:13" ht="15" x14ac:dyDescent="0.25">
      <c r="B49" s="26" t="s">
        <v>193</v>
      </c>
      <c r="C49" s="27">
        <v>4.9528999999999997E-2</v>
      </c>
      <c r="D49" s="28">
        <v>0.54123600000000005</v>
      </c>
      <c r="E49" s="28">
        <v>4.7771000000000001E-2</v>
      </c>
      <c r="F49" s="28"/>
      <c r="G49" s="39">
        <f t="shared" si="1"/>
        <v>0.68152990000000013</v>
      </c>
      <c r="H49" s="42">
        <v>1992</v>
      </c>
      <c r="I49" s="43"/>
      <c r="J49" s="43"/>
    </row>
    <row r="50" spans="2:13" ht="15" x14ac:dyDescent="0.25">
      <c r="B50" s="26" t="s">
        <v>56</v>
      </c>
      <c r="C50" s="27">
        <v>3.2567520000000001</v>
      </c>
      <c r="D50" s="28">
        <v>15.582781000000001</v>
      </c>
      <c r="E50" s="28">
        <v>4.1772070000000001</v>
      </c>
      <c r="F50" s="28">
        <v>2.2292610000000002</v>
      </c>
      <c r="G50" s="39">
        <f t="shared" si="1"/>
        <v>29.005487299999999</v>
      </c>
      <c r="H50" s="42">
        <v>1987</v>
      </c>
      <c r="I50" s="43"/>
      <c r="J50" s="43"/>
    </row>
    <row r="51" spans="2:13" ht="15" x14ac:dyDescent="0.25">
      <c r="B51" s="26" t="s">
        <v>57</v>
      </c>
      <c r="C51" s="27">
        <v>3.6761410000000003</v>
      </c>
      <c r="D51" s="28"/>
      <c r="E51" s="28"/>
      <c r="F51" s="28"/>
      <c r="G51" s="39">
        <f t="shared" si="1"/>
        <v>3.6761410000000003</v>
      </c>
      <c r="H51" s="42">
        <v>2001</v>
      </c>
      <c r="I51" s="43"/>
      <c r="J51" s="43"/>
    </row>
    <row r="52" spans="2:13" ht="15" x14ac:dyDescent="0.25">
      <c r="B52" s="26" t="s">
        <v>58</v>
      </c>
      <c r="C52" s="27">
        <v>13.83047</v>
      </c>
      <c r="D52" s="28">
        <v>0.34777900000000006</v>
      </c>
      <c r="E52" s="28">
        <v>0.31748099999999996</v>
      </c>
      <c r="F52" s="28">
        <v>2.0960000000000002E-3</v>
      </c>
      <c r="G52" s="39">
        <f t="shared" si="1"/>
        <v>14.783558900000001</v>
      </c>
      <c r="H52" s="42">
        <v>1975</v>
      </c>
      <c r="I52" s="43"/>
      <c r="J52" s="43"/>
    </row>
    <row r="53" spans="2:13" ht="15" x14ac:dyDescent="0.25">
      <c r="B53" s="26" t="s">
        <v>59</v>
      </c>
      <c r="C53" s="27">
        <v>25.544000000000004</v>
      </c>
      <c r="D53" s="28">
        <v>7.8149769999999998</v>
      </c>
      <c r="E53" s="28">
        <v>1.7809279999999998</v>
      </c>
      <c r="F53" s="28"/>
      <c r="G53" s="39">
        <f t="shared" si="1"/>
        <v>36.7427402</v>
      </c>
      <c r="H53" s="42">
        <v>1986</v>
      </c>
      <c r="I53" s="43"/>
      <c r="J53" s="43"/>
    </row>
    <row r="54" spans="2:13" ht="15" x14ac:dyDescent="0.25">
      <c r="B54" s="26" t="s">
        <v>60</v>
      </c>
      <c r="C54" s="27">
        <v>86.958345000000008</v>
      </c>
      <c r="D54" s="28">
        <v>6.5844360000000002</v>
      </c>
      <c r="E54" s="28">
        <v>0.77945600000000004</v>
      </c>
      <c r="F54" s="28"/>
      <c r="G54" s="39">
        <f t="shared" si="1"/>
        <v>95.023747400000005</v>
      </c>
      <c r="H54" s="42">
        <v>1992</v>
      </c>
      <c r="I54" s="43"/>
      <c r="J54" s="43"/>
    </row>
    <row r="55" spans="2:13" ht="15" x14ac:dyDescent="0.25">
      <c r="B55" s="26" t="s">
        <v>61</v>
      </c>
      <c r="C55" s="27"/>
      <c r="D55" s="28">
        <v>98.682136999999997</v>
      </c>
      <c r="E55" s="28"/>
      <c r="F55" s="28">
        <v>7.6650480000000005</v>
      </c>
      <c r="G55" s="39">
        <f t="shared" si="1"/>
        <v>106.347185</v>
      </c>
      <c r="H55" s="44">
        <v>1997</v>
      </c>
      <c r="I55" s="43"/>
      <c r="J55" s="43"/>
    </row>
    <row r="56" spans="2:13" ht="15" x14ac:dyDescent="0.25">
      <c r="B56" s="26" t="s">
        <v>62</v>
      </c>
      <c r="C56" s="27">
        <v>361.88511199999994</v>
      </c>
      <c r="D56" s="28">
        <v>34.937484999999995</v>
      </c>
      <c r="E56" s="28">
        <v>8.2890050000000013</v>
      </c>
      <c r="F56" s="28"/>
      <c r="G56" s="39">
        <f t="shared" si="1"/>
        <v>412.57170649999989</v>
      </c>
      <c r="H56" s="42">
        <v>1979</v>
      </c>
      <c r="I56" s="43"/>
      <c r="J56" s="43"/>
    </row>
    <row r="57" spans="2:13" ht="15" x14ac:dyDescent="0.25">
      <c r="B57" s="26" t="s">
        <v>63</v>
      </c>
      <c r="C57" s="27">
        <v>43.734190999999996</v>
      </c>
      <c r="D57" s="28">
        <v>7.9567170000000011</v>
      </c>
      <c r="E57" s="28"/>
      <c r="F57" s="28"/>
      <c r="G57" s="39">
        <f t="shared" si="1"/>
        <v>51.690907999999993</v>
      </c>
      <c r="H57" s="42">
        <v>1984</v>
      </c>
      <c r="I57" s="43"/>
      <c r="J57" s="43"/>
    </row>
    <row r="58" spans="2:13" ht="15" x14ac:dyDescent="0.25">
      <c r="B58" s="26" t="s">
        <v>64</v>
      </c>
      <c r="C58" s="27">
        <v>18.749348000000005</v>
      </c>
      <c r="D58" s="28">
        <v>0.29890800000000006</v>
      </c>
      <c r="E58" s="28"/>
      <c r="F58" s="28"/>
      <c r="G58" s="39">
        <f t="shared" si="1"/>
        <v>19.048256000000006</v>
      </c>
      <c r="H58" s="42">
        <v>1981</v>
      </c>
      <c r="I58" s="43"/>
      <c r="J58" s="43"/>
    </row>
    <row r="59" spans="2:13" ht="15" x14ac:dyDescent="0.25">
      <c r="B59" s="26" t="s">
        <v>102</v>
      </c>
      <c r="C59" s="27">
        <v>0.15168499999999999</v>
      </c>
      <c r="D59" s="28"/>
      <c r="E59" s="28">
        <v>3.3649999999999999E-3</v>
      </c>
      <c r="F59" s="28"/>
      <c r="G59" s="39">
        <f t="shared" si="1"/>
        <v>0.15807849999999998</v>
      </c>
      <c r="H59" s="42">
        <v>1991</v>
      </c>
      <c r="I59" s="43"/>
      <c r="J59" s="43"/>
    </row>
    <row r="60" spans="2:13" ht="15" x14ac:dyDescent="0.25">
      <c r="B60" s="26" t="s">
        <v>65</v>
      </c>
      <c r="C60" s="27">
        <v>0.67299300000000006</v>
      </c>
      <c r="D60" s="28">
        <v>2.6375860000000002</v>
      </c>
      <c r="E60" s="28">
        <v>4.2779000000000005E-2</v>
      </c>
      <c r="F60" s="28"/>
      <c r="G60" s="39">
        <f t="shared" si="1"/>
        <v>3.3918591</v>
      </c>
      <c r="H60" s="42">
        <v>2001</v>
      </c>
      <c r="I60" s="43"/>
      <c r="J60" s="43"/>
    </row>
    <row r="61" spans="2:13" ht="15" x14ac:dyDescent="0.25">
      <c r="B61" s="26" t="s">
        <v>66</v>
      </c>
      <c r="C61" s="27">
        <v>9.1003699999999981</v>
      </c>
      <c r="D61" s="28">
        <v>0.21682300000000002</v>
      </c>
      <c r="E61" s="28"/>
      <c r="F61" s="28"/>
      <c r="G61" s="39">
        <f t="shared" si="1"/>
        <v>9.3171929999999978</v>
      </c>
      <c r="H61" s="42">
        <v>2003</v>
      </c>
      <c r="I61" s="43"/>
      <c r="J61" s="43"/>
    </row>
    <row r="62" spans="2:13" ht="15" x14ac:dyDescent="0.25">
      <c r="B62" s="26" t="s">
        <v>67</v>
      </c>
      <c r="C62" s="27"/>
      <c r="D62" s="28">
        <v>6.1722929999999998</v>
      </c>
      <c r="E62" s="28">
        <v>2.3765930000000002</v>
      </c>
      <c r="F62" s="28">
        <v>5.8142750000000003</v>
      </c>
      <c r="G62" s="39">
        <f t="shared" si="1"/>
        <v>16.502094700000001</v>
      </c>
      <c r="H62" s="42">
        <v>1982</v>
      </c>
      <c r="I62" s="43"/>
      <c r="J62" s="43"/>
    </row>
    <row r="63" spans="2:13" ht="15" x14ac:dyDescent="0.25">
      <c r="B63" s="26" t="s">
        <v>68</v>
      </c>
      <c r="C63" s="27">
        <v>1.7380359999999999</v>
      </c>
      <c r="D63" s="28">
        <v>8.8764419999999991</v>
      </c>
      <c r="E63" s="28"/>
      <c r="F63" s="28"/>
      <c r="G63" s="39">
        <f t="shared" si="1"/>
        <v>10.614477999999998</v>
      </c>
      <c r="H63" s="42">
        <v>1990</v>
      </c>
      <c r="I63" s="43"/>
      <c r="J63" s="43"/>
    </row>
    <row r="64" spans="2:13" ht="15" x14ac:dyDescent="0.25">
      <c r="B64" s="26" t="s">
        <v>554</v>
      </c>
      <c r="C64" s="27"/>
      <c r="D64" s="38">
        <v>113.5249</v>
      </c>
      <c r="E64" s="38">
        <v>8.0531750000000013</v>
      </c>
      <c r="F64" s="38">
        <v>28.386120000000005</v>
      </c>
      <c r="G64" s="39">
        <f t="shared" si="1"/>
        <v>157.2120525</v>
      </c>
      <c r="H64" s="45">
        <v>1974</v>
      </c>
      <c r="I64" s="43" t="s">
        <v>69</v>
      </c>
      <c r="J64" s="43"/>
      <c r="K64" s="38"/>
      <c r="L64" s="38"/>
      <c r="M64" s="38"/>
    </row>
    <row r="65" spans="2:13" ht="15" x14ac:dyDescent="0.25">
      <c r="B65" s="26" t="s">
        <v>104</v>
      </c>
      <c r="C65" s="27"/>
      <c r="D65" s="38">
        <v>66.308000000000007</v>
      </c>
      <c r="E65" s="38">
        <v>13.041742000000003</v>
      </c>
      <c r="F65" s="38">
        <v>26.754204999999995</v>
      </c>
      <c r="G65" s="39">
        <f t="shared" si="1"/>
        <v>117.84151480000001</v>
      </c>
      <c r="H65" s="45">
        <v>1981</v>
      </c>
      <c r="I65" s="43"/>
      <c r="J65" s="43"/>
      <c r="K65" s="38"/>
      <c r="L65" s="38"/>
      <c r="M65" s="38"/>
    </row>
    <row r="66" spans="2:13" ht="15" x14ac:dyDescent="0.25">
      <c r="B66" s="26" t="s">
        <v>70</v>
      </c>
      <c r="C66" s="27">
        <v>185.76612900000001</v>
      </c>
      <c r="D66" s="28">
        <v>6.3239870000000007</v>
      </c>
      <c r="E66" s="28">
        <v>4.6200389999999985</v>
      </c>
      <c r="F66" s="28"/>
      <c r="G66" s="39">
        <f t="shared" si="1"/>
        <v>200.86819009999999</v>
      </c>
      <c r="H66" s="42">
        <v>1979</v>
      </c>
      <c r="I66" s="43"/>
      <c r="J66" s="43"/>
    </row>
    <row r="67" spans="2:13" ht="15" x14ac:dyDescent="0.25">
      <c r="B67" s="26" t="s">
        <v>71</v>
      </c>
      <c r="C67" s="27"/>
      <c r="D67" s="28">
        <v>19.775365999999998</v>
      </c>
      <c r="E67" s="28">
        <v>1.0161260000000001</v>
      </c>
      <c r="F67" s="28">
        <v>3.545512</v>
      </c>
      <c r="G67" s="39">
        <f t="shared" si="1"/>
        <v>25.251517399999997</v>
      </c>
      <c r="H67" s="44">
        <v>1984</v>
      </c>
      <c r="I67" s="43"/>
      <c r="J67" s="43"/>
    </row>
    <row r="68" spans="2:13" ht="15" x14ac:dyDescent="0.25">
      <c r="B68" s="26" t="s">
        <v>72</v>
      </c>
      <c r="C68" s="27">
        <v>566.14941900000008</v>
      </c>
      <c r="D68" s="28">
        <v>65.993601000000012</v>
      </c>
      <c r="E68" s="28">
        <v>16.902201999999999</v>
      </c>
      <c r="F68" s="28">
        <v>0.54568500000000009</v>
      </c>
      <c r="G68" s="39">
        <f t="shared" si="1"/>
        <v>664.80288880000012</v>
      </c>
      <c r="H68" s="42">
        <v>1974</v>
      </c>
      <c r="I68" s="43"/>
      <c r="J68" s="43"/>
    </row>
    <row r="69" spans="2:13" ht="15" x14ac:dyDescent="0.25">
      <c r="B69" s="26" t="s">
        <v>73</v>
      </c>
      <c r="C69" s="27">
        <v>36.517334000000005</v>
      </c>
      <c r="D69" s="28">
        <v>2.2885900000000001</v>
      </c>
      <c r="E69" s="28">
        <v>0.77834199999999998</v>
      </c>
      <c r="F69" s="28"/>
      <c r="G69" s="39">
        <f t="shared" si="1"/>
        <v>40.284773800000004</v>
      </c>
      <c r="H69" s="42">
        <v>1977</v>
      </c>
      <c r="I69" s="43"/>
      <c r="J69" s="43"/>
    </row>
    <row r="70" spans="2:13" ht="15" x14ac:dyDescent="0.25">
      <c r="B70" s="26" t="s">
        <v>74</v>
      </c>
      <c r="C70" s="27">
        <v>36.081905999999996</v>
      </c>
      <c r="D70" s="28">
        <v>3.8933310000000012</v>
      </c>
      <c r="E70" s="28">
        <v>1.3425640000000001</v>
      </c>
      <c r="F70" s="28"/>
      <c r="G70" s="39">
        <f t="shared" si="1"/>
        <v>42.526108600000001</v>
      </c>
      <c r="H70" s="42">
        <v>1976</v>
      </c>
      <c r="I70" s="43"/>
      <c r="J70" s="43"/>
    </row>
    <row r="71" spans="2:13" ht="15" x14ac:dyDescent="0.25">
      <c r="B71" s="26" t="s">
        <v>75</v>
      </c>
      <c r="C71" s="27">
        <v>9.8642700000000012</v>
      </c>
      <c r="D71" s="28"/>
      <c r="E71" s="28"/>
      <c r="F71" s="28"/>
      <c r="G71" s="39">
        <f t="shared" si="1"/>
        <v>9.8642700000000012</v>
      </c>
      <c r="H71" s="42">
        <v>1996</v>
      </c>
      <c r="I71" s="43"/>
      <c r="J71" s="43"/>
    </row>
    <row r="72" spans="2:13" ht="15" x14ac:dyDescent="0.25">
      <c r="B72" s="26" t="s">
        <v>76</v>
      </c>
      <c r="C72" s="27">
        <v>8.8950739999999993</v>
      </c>
      <c r="D72" s="28">
        <v>1.994</v>
      </c>
      <c r="E72" s="28">
        <v>0.22648299999999999</v>
      </c>
      <c r="F72" s="28"/>
      <c r="G72" s="39">
        <f t="shared" si="1"/>
        <v>11.319391699999999</v>
      </c>
      <c r="H72" s="42">
        <v>1983</v>
      </c>
      <c r="I72" s="43"/>
      <c r="J72" s="43"/>
    </row>
    <row r="73" spans="2:13" ht="15" x14ac:dyDescent="0.25">
      <c r="B73" s="26" t="s">
        <v>77</v>
      </c>
      <c r="C73" s="27">
        <v>0.27200000000000002</v>
      </c>
      <c r="D73" s="28">
        <v>2.1000000000000001E-2</v>
      </c>
      <c r="E73" s="28">
        <v>6.3090000000000004E-3</v>
      </c>
      <c r="F73" s="28"/>
      <c r="G73" s="39">
        <f>C73+D73+E73*1.9+F73</f>
        <v>0.30498710000000007</v>
      </c>
      <c r="H73" s="42">
        <v>2007</v>
      </c>
      <c r="I73" s="43"/>
      <c r="J73" s="43"/>
    </row>
    <row r="74" spans="2:13" ht="15" x14ac:dyDescent="0.25">
      <c r="B74" s="26" t="s">
        <v>78</v>
      </c>
      <c r="C74" s="27">
        <v>23.878781999999998</v>
      </c>
      <c r="D74" s="28">
        <v>10.842993</v>
      </c>
      <c r="E74" s="28">
        <v>1.1803510000000004</v>
      </c>
      <c r="F74" s="28"/>
      <c r="G74" s="39">
        <f t="shared" si="1"/>
        <v>36.964441899999997</v>
      </c>
      <c r="H74" s="42">
        <v>1970</v>
      </c>
      <c r="I74" s="43"/>
      <c r="J74" s="43"/>
    </row>
    <row r="75" spans="2:13" ht="15" x14ac:dyDescent="0.25">
      <c r="B75" s="26" t="s">
        <v>79</v>
      </c>
      <c r="C75" s="27">
        <v>55.258842999999999</v>
      </c>
      <c r="D75" s="28">
        <v>4.2314660000000011</v>
      </c>
      <c r="E75" s="28">
        <v>1.5705600000000002</v>
      </c>
      <c r="F75" s="28"/>
      <c r="G75" s="39">
        <f t="shared" si="1"/>
        <v>62.474373</v>
      </c>
      <c r="H75" s="42">
        <v>1987</v>
      </c>
      <c r="I75" s="43"/>
      <c r="J75" s="43"/>
    </row>
    <row r="76" spans="2:13" ht="15" x14ac:dyDescent="0.25">
      <c r="B76" s="26" t="s">
        <v>80</v>
      </c>
      <c r="C76" s="27">
        <v>227.75366900000006</v>
      </c>
      <c r="D76" s="28">
        <v>447.87257199999999</v>
      </c>
      <c r="E76" s="28">
        <v>6.3807809999999989</v>
      </c>
      <c r="F76" s="28">
        <v>4.3369809999999998</v>
      </c>
      <c r="G76" s="39">
        <f t="shared" si="1"/>
        <v>692.08670590000008</v>
      </c>
      <c r="H76" s="42">
        <v>1979</v>
      </c>
      <c r="I76" s="43"/>
      <c r="J76" s="43"/>
    </row>
    <row r="77" spans="2:13" ht="15" x14ac:dyDescent="0.25">
      <c r="B77" s="26" t="s">
        <v>106</v>
      </c>
      <c r="C77" s="27">
        <v>0.70357500000000006</v>
      </c>
      <c r="D77" s="28">
        <v>1.0808990000000001</v>
      </c>
      <c r="E77" s="28"/>
      <c r="F77" s="28"/>
      <c r="G77" s="39">
        <f t="shared" si="1"/>
        <v>1.7844740000000001</v>
      </c>
      <c r="H77" s="42">
        <v>1990</v>
      </c>
      <c r="I77" s="43"/>
      <c r="J77" s="43"/>
    </row>
    <row r="78" spans="2:13" ht="15" x14ac:dyDescent="0.25">
      <c r="B78" s="26" t="s">
        <v>81</v>
      </c>
      <c r="C78" s="27">
        <v>3.4423900000000001</v>
      </c>
      <c r="D78" s="28">
        <v>18.525828000000001</v>
      </c>
      <c r="E78" s="28">
        <v>0.14062699999999997</v>
      </c>
      <c r="F78" s="28"/>
      <c r="G78" s="39">
        <f t="shared" si="1"/>
        <v>22.235409300000001</v>
      </c>
      <c r="H78" s="42">
        <v>1996</v>
      </c>
      <c r="I78" s="43"/>
      <c r="J78" s="43"/>
    </row>
    <row r="79" spans="2:13" ht="15" x14ac:dyDescent="0.25">
      <c r="B79" s="26" t="s">
        <v>82</v>
      </c>
      <c r="C79" s="27">
        <v>15.921175000000002</v>
      </c>
      <c r="D79" s="28">
        <v>0.72585699999999986</v>
      </c>
      <c r="E79" s="28">
        <v>0.16515099999999999</v>
      </c>
      <c r="F79" s="28"/>
      <c r="G79" s="39">
        <f t="shared" si="1"/>
        <v>16.960818900000003</v>
      </c>
      <c r="H79" s="42">
        <v>1983</v>
      </c>
      <c r="I79" s="43"/>
      <c r="J79" s="43"/>
    </row>
    <row r="80" spans="2:13" ht="15" x14ac:dyDescent="0.25">
      <c r="B80" s="26" t="s">
        <v>83</v>
      </c>
      <c r="C80" s="27">
        <v>72.232614999999996</v>
      </c>
      <c r="D80" s="28">
        <v>3.8539809999999997</v>
      </c>
      <c r="E80" s="28">
        <v>2.6352069999999999</v>
      </c>
      <c r="F80" s="28"/>
      <c r="G80" s="39">
        <f t="shared" si="1"/>
        <v>81.093489300000002</v>
      </c>
      <c r="H80" s="42">
        <v>1976</v>
      </c>
      <c r="I80" s="43"/>
      <c r="J80" s="43"/>
    </row>
    <row r="81" spans="2:10" ht="15" x14ac:dyDescent="0.25">
      <c r="B81" s="26" t="s">
        <v>84</v>
      </c>
      <c r="C81" s="27">
        <v>5.0086790000000008</v>
      </c>
      <c r="D81" s="28">
        <v>0.14724199999999998</v>
      </c>
      <c r="E81" s="28">
        <v>1.9720000000000001E-2</v>
      </c>
      <c r="F81" s="28"/>
      <c r="G81" s="39">
        <f t="shared" si="1"/>
        <v>5.1933890000000007</v>
      </c>
      <c r="H81" s="42">
        <v>2000</v>
      </c>
      <c r="I81" s="43"/>
      <c r="J81" s="43"/>
    </row>
    <row r="82" spans="2:10" ht="15" x14ac:dyDescent="0.25">
      <c r="B82" s="26" t="s">
        <v>85</v>
      </c>
      <c r="C82" s="27">
        <v>1.331083</v>
      </c>
      <c r="D82" s="28">
        <v>1.0695879999999998</v>
      </c>
      <c r="E82" s="28"/>
      <c r="F82" s="28"/>
      <c r="G82" s="39">
        <f t="shared" si="1"/>
        <v>2.400671</v>
      </c>
      <c r="H82" s="42">
        <v>1991</v>
      </c>
      <c r="I82" s="43"/>
      <c r="J82" s="43"/>
    </row>
    <row r="83" spans="2:10" ht="15" x14ac:dyDescent="0.25">
      <c r="B83" s="26" t="s">
        <v>86</v>
      </c>
      <c r="C83" s="27">
        <v>105.903519</v>
      </c>
      <c r="D83" s="28">
        <v>20.566536999999997</v>
      </c>
      <c r="E83" s="28">
        <v>3.281994000000001</v>
      </c>
      <c r="F83" s="28"/>
      <c r="G83" s="39">
        <f t="shared" si="1"/>
        <v>132.70584460000001</v>
      </c>
      <c r="H83" s="42">
        <v>1975</v>
      </c>
      <c r="I83" s="43"/>
      <c r="J83" s="43"/>
    </row>
    <row r="84" spans="2:10" ht="15" x14ac:dyDescent="0.25">
      <c r="B84" s="26" t="s">
        <v>87</v>
      </c>
      <c r="C84" s="27">
        <v>15.051201000000002</v>
      </c>
      <c r="D84" s="28"/>
      <c r="E84" s="28"/>
      <c r="F84" s="28"/>
      <c r="G84" s="39">
        <f t="shared" si="1"/>
        <v>15.051201000000002</v>
      </c>
      <c r="H84" s="42">
        <v>1984</v>
      </c>
      <c r="I84" s="43"/>
      <c r="J84" s="43"/>
    </row>
    <row r="85" spans="2:10" ht="15" x14ac:dyDescent="0.25">
      <c r="B85" s="26" t="s">
        <v>88</v>
      </c>
      <c r="C85" s="27">
        <v>1.5343499999999999</v>
      </c>
      <c r="D85" s="28">
        <v>1.8061430000000001</v>
      </c>
      <c r="E85" s="28">
        <v>0.40548000000000001</v>
      </c>
      <c r="F85" s="28">
        <v>0.106588</v>
      </c>
      <c r="G85" s="39">
        <f t="shared" si="1"/>
        <v>4.2174930000000002</v>
      </c>
      <c r="H85" s="42">
        <v>1981</v>
      </c>
      <c r="I85" s="43"/>
      <c r="J85" s="43"/>
    </row>
    <row r="86" spans="2:10" ht="15" x14ac:dyDescent="0.25">
      <c r="B86" s="26" t="s">
        <v>89</v>
      </c>
      <c r="C86" s="27">
        <v>52.309539000000001</v>
      </c>
      <c r="D86" s="28">
        <v>2.316424</v>
      </c>
      <c r="E86" s="28">
        <v>1.264588</v>
      </c>
      <c r="F86" s="28"/>
      <c r="G86" s="39">
        <f t="shared" si="1"/>
        <v>57.028680199999997</v>
      </c>
      <c r="H86" s="42">
        <v>1981</v>
      </c>
      <c r="I86" s="43"/>
      <c r="J86" s="43"/>
    </row>
    <row r="87" spans="2:10" ht="15" x14ac:dyDescent="0.25">
      <c r="B87" s="26" t="s">
        <v>90</v>
      </c>
      <c r="C87" s="27">
        <v>51.594235999999995</v>
      </c>
      <c r="D87" s="28">
        <v>1.6935009999999997</v>
      </c>
      <c r="E87" s="28">
        <v>0.94564599999999999</v>
      </c>
      <c r="F87" s="28"/>
      <c r="G87" s="39">
        <f t="shared" si="1"/>
        <v>55.084464399999995</v>
      </c>
      <c r="H87" s="42">
        <v>1986</v>
      </c>
      <c r="I87" s="43"/>
      <c r="J87" s="43"/>
    </row>
    <row r="88" spans="2:10" ht="15" x14ac:dyDescent="0.25">
      <c r="B88" s="26" t="s">
        <v>91</v>
      </c>
      <c r="C88" s="27">
        <v>7.3895710000000001</v>
      </c>
      <c r="D88" s="28">
        <v>0.34490399999999999</v>
      </c>
      <c r="E88" s="28"/>
      <c r="F88" s="28"/>
      <c r="G88" s="39">
        <f t="shared" si="1"/>
        <v>7.7344749999999998</v>
      </c>
      <c r="H88" s="42">
        <v>2003</v>
      </c>
      <c r="I88" s="43"/>
      <c r="J88" s="43"/>
    </row>
    <row r="89" spans="2:10" ht="15" x14ac:dyDescent="0.25">
      <c r="B89" s="26" t="s">
        <v>92</v>
      </c>
      <c r="C89" s="27">
        <v>22.416043000000002</v>
      </c>
      <c r="D89" s="28">
        <v>6.9510969999999999</v>
      </c>
      <c r="E89" s="28">
        <v>0.45109699999999997</v>
      </c>
      <c r="F89" s="28"/>
      <c r="G89" s="39">
        <f t="shared" si="1"/>
        <v>30.224224300000003</v>
      </c>
      <c r="H89" s="42">
        <v>1986</v>
      </c>
      <c r="J89" s="43"/>
    </row>
    <row r="90" spans="2:10" ht="15" x14ac:dyDescent="0.25">
      <c r="B90" s="26" t="s">
        <v>496</v>
      </c>
      <c r="C90" s="27">
        <v>4.9424000000000003E-2</v>
      </c>
      <c r="D90" s="28">
        <v>1.7551000000000001E-2</v>
      </c>
      <c r="E90" s="28">
        <v>2.516E-3</v>
      </c>
      <c r="F90" s="28"/>
      <c r="G90" s="39">
        <f t="shared" si="1"/>
        <v>7.1755400000000011E-2</v>
      </c>
      <c r="H90" s="42">
        <v>2008</v>
      </c>
      <c r="J90" s="43"/>
    </row>
    <row r="91" spans="2:10" s="37" customFormat="1" ht="15" x14ac:dyDescent="0.25">
      <c r="B91" s="26" t="s">
        <v>93</v>
      </c>
      <c r="C91" s="27">
        <v>4.6412659999999999</v>
      </c>
      <c r="D91" s="28">
        <v>0.44222699999999998</v>
      </c>
      <c r="E91" s="28"/>
      <c r="F91" s="28"/>
      <c r="G91" s="39">
        <f t="shared" si="1"/>
        <v>5.0834929999999998</v>
      </c>
      <c r="H91" s="42">
        <v>1994</v>
      </c>
      <c r="J91" s="43"/>
    </row>
    <row r="92" spans="2:10" s="37" customFormat="1" ht="15" x14ac:dyDescent="0.25">
      <c r="B92" s="26" t="s">
        <v>94</v>
      </c>
      <c r="C92" s="27">
        <v>7.6323519999999991</v>
      </c>
      <c r="D92" s="28">
        <v>0.73027599999999993</v>
      </c>
      <c r="E92" s="28">
        <v>0.147233</v>
      </c>
      <c r="F92" s="28">
        <v>8.7774000000000005E-2</v>
      </c>
      <c r="G92" s="39">
        <f t="shared" si="1"/>
        <v>8.7301446999999985</v>
      </c>
      <c r="H92" s="42">
        <v>1993</v>
      </c>
      <c r="I92" s="17"/>
      <c r="J92" s="43"/>
    </row>
    <row r="93" spans="2:10" ht="15" x14ac:dyDescent="0.25">
      <c r="B93" s="26" t="s">
        <v>95</v>
      </c>
      <c r="C93" s="27">
        <v>7.9060089999999992</v>
      </c>
      <c r="D93" s="28"/>
      <c r="E93" s="28"/>
      <c r="F93" s="28"/>
      <c r="G93" s="39">
        <f t="shared" si="1"/>
        <v>7.9060089999999992</v>
      </c>
      <c r="H93" s="44">
        <v>1987</v>
      </c>
      <c r="J93" s="43"/>
    </row>
    <row r="94" spans="2:10" ht="15" x14ac:dyDescent="0.25">
      <c r="B94" s="26" t="s">
        <v>96</v>
      </c>
      <c r="C94" s="27">
        <v>0.29047099999999998</v>
      </c>
      <c r="D94" s="28">
        <v>1.23224</v>
      </c>
      <c r="E94" s="28">
        <v>0.23077899999999998</v>
      </c>
      <c r="F94" s="28"/>
      <c r="G94" s="39">
        <f t="shared" ref="G94:G95" si="2">C94+D94+E94*1.9+F94</f>
        <v>1.9611910999999997</v>
      </c>
      <c r="H94" s="44">
        <v>2007</v>
      </c>
      <c r="J94" s="43"/>
    </row>
    <row r="95" spans="2:10" ht="15.75" thickBot="1" x14ac:dyDescent="0.3">
      <c r="B95" s="26" t="s">
        <v>97</v>
      </c>
      <c r="C95" s="27">
        <v>81.795709000000002</v>
      </c>
      <c r="D95" s="28">
        <v>123.66236500000001</v>
      </c>
      <c r="E95" s="28">
        <v>22.547777999999997</v>
      </c>
      <c r="F95" s="28">
        <v>17.112745</v>
      </c>
      <c r="G95" s="39">
        <f t="shared" si="2"/>
        <v>265.41159720000002</v>
      </c>
      <c r="H95" s="29">
        <v>1981</v>
      </c>
      <c r="J95" s="43"/>
    </row>
    <row r="96" spans="2:10" ht="48.75" x14ac:dyDescent="0.25">
      <c r="B96" s="356" t="s">
        <v>270</v>
      </c>
      <c r="C96" s="46">
        <f>SUM(C19:C95)</f>
        <v>3773.908676</v>
      </c>
      <c r="D96" s="47">
        <f>SUM(D19:D95)</f>
        <v>1537.1415899999997</v>
      </c>
      <c r="E96" s="47">
        <f>SUM(E19:E95)</f>
        <v>147.12283099999999</v>
      </c>
      <c r="F96" s="47">
        <f>SUM(F19:F95)</f>
        <v>103.24001200000001</v>
      </c>
      <c r="G96" s="48">
        <f>SUM(G19:G95)</f>
        <v>5693.8236569000019</v>
      </c>
      <c r="H96" s="49"/>
      <c r="J96" s="43"/>
    </row>
    <row r="97" spans="1:13" ht="25.5" thickBot="1" x14ac:dyDescent="0.3">
      <c r="B97" s="308" t="s">
        <v>269</v>
      </c>
      <c r="C97" s="50">
        <f>C96+C18</f>
        <v>3812.2402729999999</v>
      </c>
      <c r="D97" s="51">
        <f>D96+D18</f>
        <v>1765.7176949999998</v>
      </c>
      <c r="E97" s="51">
        <f>E96+E18</f>
        <v>150.856426</v>
      </c>
      <c r="F97" s="51">
        <f>F96+F18</f>
        <v>104.186654</v>
      </c>
      <c r="G97" s="52">
        <f>G96+G18</f>
        <v>5968.7718314000022</v>
      </c>
      <c r="H97" s="53"/>
      <c r="J97" s="43"/>
    </row>
    <row r="98" spans="1:13" ht="15" x14ac:dyDescent="0.25">
      <c r="C98" s="38"/>
      <c r="D98" s="30"/>
      <c r="E98" s="30"/>
      <c r="F98" s="30"/>
      <c r="G98" s="30"/>
      <c r="H98" s="43"/>
      <c r="J98" s="43"/>
    </row>
    <row r="99" spans="1:13" ht="15" x14ac:dyDescent="0.25">
      <c r="A99" s="54"/>
      <c r="C99" s="372"/>
      <c r="D99" s="373"/>
      <c r="E99" s="373"/>
      <c r="F99" s="373"/>
      <c r="G99" s="30"/>
      <c r="H99" s="43"/>
    </row>
    <row r="100" spans="1:13" ht="15" x14ac:dyDescent="0.25">
      <c r="A100" s="54"/>
      <c r="B100" s="385" t="s">
        <v>171</v>
      </c>
      <c r="C100" s="55"/>
      <c r="D100" s="56"/>
      <c r="E100" s="57"/>
      <c r="F100" s="381" t="s">
        <v>458</v>
      </c>
      <c r="G100" s="381"/>
      <c r="H100" s="354"/>
      <c r="I100" s="355"/>
      <c r="J100" s="355"/>
      <c r="K100" s="355"/>
      <c r="L100" s="355"/>
      <c r="M100" s="355"/>
    </row>
    <row r="101" spans="1:13" ht="15" x14ac:dyDescent="0.25">
      <c r="A101" s="54"/>
      <c r="B101" s="385" t="s">
        <v>98</v>
      </c>
      <c r="C101" s="386"/>
      <c r="D101" s="387"/>
      <c r="E101" s="385"/>
      <c r="F101" s="381" t="s">
        <v>540</v>
      </c>
      <c r="G101" s="381"/>
      <c r="H101" s="355"/>
      <c r="I101" s="355"/>
      <c r="J101" s="355"/>
      <c r="K101" s="355"/>
      <c r="L101" s="355"/>
      <c r="M101" s="355"/>
    </row>
    <row r="102" spans="1:13" ht="15" x14ac:dyDescent="0.25">
      <c r="A102" s="54"/>
      <c r="B102" s="16"/>
      <c r="C102" s="16"/>
      <c r="D102" s="16"/>
      <c r="E102" s="16"/>
      <c r="F102" s="382" t="s">
        <v>541</v>
      </c>
      <c r="G102" s="382"/>
      <c r="H102" s="382"/>
      <c r="I102" s="382"/>
      <c r="J102" s="382"/>
      <c r="K102" s="382"/>
      <c r="L102" s="355"/>
      <c r="M102" s="355"/>
    </row>
    <row r="103" spans="1:13" ht="15" x14ac:dyDescent="0.25">
      <c r="A103" s="54"/>
      <c r="B103" s="380" t="s">
        <v>99</v>
      </c>
      <c r="C103" s="386"/>
      <c r="D103" s="387"/>
      <c r="E103" s="385"/>
      <c r="F103" s="381" t="s">
        <v>459</v>
      </c>
      <c r="G103" s="381"/>
      <c r="H103" s="355"/>
      <c r="I103" s="355"/>
      <c r="J103" s="355"/>
      <c r="K103" s="355"/>
      <c r="L103" s="355"/>
      <c r="M103" s="355"/>
    </row>
    <row r="104" spans="1:13" ht="15" x14ac:dyDescent="0.25">
      <c r="B104" s="30" t="s">
        <v>555</v>
      </c>
      <c r="C104" s="386"/>
      <c r="D104" s="386"/>
      <c r="E104" s="16"/>
      <c r="F104" s="381" t="s">
        <v>556</v>
      </c>
      <c r="G104" s="381"/>
      <c r="H104" s="355"/>
      <c r="I104" s="355"/>
      <c r="J104" s="355"/>
      <c r="K104" s="355"/>
    </row>
    <row r="105" spans="1:13" ht="15" x14ac:dyDescent="0.25">
      <c r="B105" s="30" t="s">
        <v>557</v>
      </c>
      <c r="C105" s="386"/>
      <c r="D105" s="386"/>
      <c r="E105" s="16"/>
      <c r="F105" s="381" t="s">
        <v>558</v>
      </c>
      <c r="G105" s="381"/>
      <c r="H105" s="353"/>
      <c r="I105" s="353"/>
      <c r="J105" s="353"/>
      <c r="K105" s="353"/>
    </row>
    <row r="106" spans="1:13" ht="15" x14ac:dyDescent="0.25">
      <c r="B106" s="30"/>
    </row>
  </sheetData>
  <mergeCells count="1">
    <mergeCell ref="B1:H1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zoomScale="99" zoomScaleNormal="99" workbookViewId="0">
      <selection sqref="A1:H1"/>
    </sheetView>
  </sheetViews>
  <sheetFormatPr baseColWidth="10" defaultColWidth="11.42578125" defaultRowHeight="12" x14ac:dyDescent="0.2"/>
  <cols>
    <col min="1" max="1" width="25.85546875" style="58" customWidth="1"/>
    <col min="2" max="3" width="8.5703125" style="58" customWidth="1"/>
    <col min="4" max="4" width="9" style="58" customWidth="1"/>
    <col min="5" max="5" width="9.7109375" style="58" customWidth="1"/>
    <col min="6" max="6" width="9.28515625" style="58" customWidth="1"/>
    <col min="7" max="8" width="9.140625" style="58" customWidth="1"/>
    <col min="9" max="9" width="9" style="58" customWidth="1"/>
    <col min="10" max="10" width="9.85546875" style="58" customWidth="1"/>
    <col min="11" max="11" width="9" style="58" customWidth="1"/>
    <col min="12" max="16384" width="11.42578125" style="58"/>
  </cols>
  <sheetData>
    <row r="1" spans="1:18" ht="85.5" customHeight="1" thickBot="1" x14ac:dyDescent="0.25">
      <c r="A1" s="455" t="s">
        <v>265</v>
      </c>
      <c r="B1" s="455"/>
      <c r="C1" s="455"/>
      <c r="D1" s="455"/>
      <c r="E1" s="455"/>
      <c r="F1" s="455"/>
      <c r="G1" s="455"/>
      <c r="H1" s="455"/>
    </row>
    <row r="2" spans="1:18" ht="26.25" customHeight="1" x14ac:dyDescent="0.2">
      <c r="A2" s="449" t="s">
        <v>264</v>
      </c>
      <c r="B2" s="450"/>
      <c r="C2" s="450"/>
      <c r="D2" s="450"/>
      <c r="E2" s="450"/>
      <c r="F2" s="451"/>
      <c r="G2" s="452" t="s">
        <v>263</v>
      </c>
      <c r="H2" s="453"/>
      <c r="I2" s="453"/>
      <c r="J2" s="453"/>
      <c r="K2" s="454"/>
    </row>
    <row r="3" spans="1:18" ht="36" x14ac:dyDescent="0.25">
      <c r="A3" s="296" t="s">
        <v>179</v>
      </c>
      <c r="B3" s="291" t="s">
        <v>249</v>
      </c>
      <c r="C3" s="291" t="s">
        <v>250</v>
      </c>
      <c r="D3" s="291" t="s">
        <v>260</v>
      </c>
      <c r="E3" s="291" t="s">
        <v>252</v>
      </c>
      <c r="F3" s="291" t="s">
        <v>4</v>
      </c>
      <c r="G3" s="291" t="s">
        <v>249</v>
      </c>
      <c r="H3" s="291" t="s">
        <v>250</v>
      </c>
      <c r="I3" s="291" t="s">
        <v>260</v>
      </c>
      <c r="J3" s="291" t="s">
        <v>252</v>
      </c>
      <c r="K3" s="292" t="s">
        <v>4</v>
      </c>
      <c r="M3" s="59"/>
      <c r="N3" s="60"/>
      <c r="O3" s="60"/>
      <c r="P3" s="60"/>
      <c r="Q3" s="59"/>
      <c r="R3" s="59"/>
    </row>
    <row r="4" spans="1:18" ht="24.75" thickBot="1" x14ac:dyDescent="0.25">
      <c r="A4" s="293"/>
      <c r="B4" s="284" t="s">
        <v>255</v>
      </c>
      <c r="C4" s="294" t="s">
        <v>256</v>
      </c>
      <c r="D4" s="294" t="s">
        <v>257</v>
      </c>
      <c r="E4" s="294" t="s">
        <v>255</v>
      </c>
      <c r="F4" s="294" t="s">
        <v>255</v>
      </c>
      <c r="G4" s="294" t="s">
        <v>255</v>
      </c>
      <c r="H4" s="294" t="s">
        <v>256</v>
      </c>
      <c r="I4" s="294" t="s">
        <v>257</v>
      </c>
      <c r="J4" s="294" t="s">
        <v>255</v>
      </c>
      <c r="K4" s="295" t="s">
        <v>255</v>
      </c>
      <c r="M4" s="62"/>
      <c r="N4" s="62"/>
      <c r="O4" s="62"/>
      <c r="P4" s="62"/>
      <c r="Q4" s="62"/>
      <c r="R4" s="62"/>
    </row>
    <row r="5" spans="1:18" ht="12.75" x14ac:dyDescent="0.2">
      <c r="A5" s="63" t="s">
        <v>30</v>
      </c>
      <c r="B5" s="64">
        <v>1.8679999999999999</v>
      </c>
      <c r="C5" s="65">
        <v>5.6740000000000004</v>
      </c>
      <c r="D5" s="65">
        <v>1.131</v>
      </c>
      <c r="E5" s="65">
        <v>0</v>
      </c>
      <c r="F5" s="66">
        <f>B5+C5+D5*1.9+E5</f>
        <v>9.6908999999999992</v>
      </c>
      <c r="G5" s="64">
        <v>0.80360599999999982</v>
      </c>
      <c r="H5" s="65">
        <v>2.6833960000000006</v>
      </c>
      <c r="I5" s="65">
        <v>0.59610000000000007</v>
      </c>
      <c r="J5" s="65">
        <v>0</v>
      </c>
      <c r="K5" s="425">
        <f>G5+H5+I5*1.9+J5</f>
        <v>4.6195920000000008</v>
      </c>
      <c r="L5" s="67"/>
      <c r="M5" s="17"/>
      <c r="N5" s="38"/>
      <c r="O5" s="38"/>
      <c r="P5" s="38"/>
      <c r="Q5" s="38"/>
      <c r="R5" s="17"/>
    </row>
    <row r="6" spans="1:18" ht="12.75" x14ac:dyDescent="0.2">
      <c r="A6" s="68" t="s">
        <v>31</v>
      </c>
      <c r="B6" s="27">
        <v>37.16948</v>
      </c>
      <c r="C6" s="28">
        <v>6.8351299999999995</v>
      </c>
      <c r="D6" s="28">
        <v>0</v>
      </c>
      <c r="E6" s="28">
        <v>0</v>
      </c>
      <c r="F6" s="39">
        <f t="shared" ref="F6:F74" si="0">B6+C6+D6*1.9+E6</f>
        <v>44.00461</v>
      </c>
      <c r="G6" s="27">
        <v>17.456361000000001</v>
      </c>
      <c r="H6" s="28">
        <v>4.729849999999999</v>
      </c>
      <c r="I6" s="28">
        <v>0</v>
      </c>
      <c r="J6" s="28">
        <v>0</v>
      </c>
      <c r="K6" s="426">
        <f t="shared" ref="K6:K57" si="1">G6+H6+I6*1.9+J6</f>
        <v>22.186211</v>
      </c>
      <c r="L6" s="67"/>
      <c r="M6" s="17"/>
      <c r="N6" s="38"/>
      <c r="O6" s="38"/>
      <c r="P6" s="38"/>
      <c r="Q6" s="38"/>
      <c r="R6" s="17"/>
    </row>
    <row r="7" spans="1:18" ht="13.5" x14ac:dyDescent="0.2">
      <c r="A7" s="68" t="s">
        <v>492</v>
      </c>
      <c r="B7" s="27">
        <v>0.320741</v>
      </c>
      <c r="C7" s="28">
        <v>1.38226</v>
      </c>
      <c r="D7" s="28">
        <v>0</v>
      </c>
      <c r="E7" s="28">
        <v>0</v>
      </c>
      <c r="F7" s="39">
        <f t="shared" si="0"/>
        <v>1.703001</v>
      </c>
      <c r="G7" s="27">
        <v>0.28233799999999998</v>
      </c>
      <c r="H7" s="28">
        <v>1.335799</v>
      </c>
      <c r="I7" s="28">
        <v>0</v>
      </c>
      <c r="J7" s="28">
        <v>0</v>
      </c>
      <c r="K7" s="426">
        <f t="shared" si="1"/>
        <v>1.6181369999999999</v>
      </c>
      <c r="L7" s="67"/>
      <c r="M7" s="17"/>
      <c r="N7" s="38"/>
      <c r="O7" s="38"/>
      <c r="P7" s="38"/>
      <c r="Q7" s="38"/>
      <c r="R7" s="17"/>
    </row>
    <row r="8" spans="1:18" ht="12.75" x14ac:dyDescent="0.2">
      <c r="A8" s="68" t="s">
        <v>32</v>
      </c>
      <c r="B8" s="27">
        <v>72.069403000000008</v>
      </c>
      <c r="C8" s="28">
        <v>1.9541459999999997</v>
      </c>
      <c r="D8" s="28">
        <v>0</v>
      </c>
      <c r="E8" s="28">
        <v>0</v>
      </c>
      <c r="F8" s="39">
        <f t="shared" si="0"/>
        <v>74.023549000000003</v>
      </c>
      <c r="G8" s="27">
        <v>16.185009000000008</v>
      </c>
      <c r="H8" s="28">
        <v>0.62370599999999987</v>
      </c>
      <c r="I8" s="28">
        <v>0</v>
      </c>
      <c r="J8" s="28">
        <v>0</v>
      </c>
      <c r="K8" s="426">
        <f t="shared" si="1"/>
        <v>16.808715000000007</v>
      </c>
      <c r="L8" s="67"/>
      <c r="M8" s="17"/>
      <c r="N8" s="38"/>
      <c r="O8" s="38"/>
      <c r="P8" s="38"/>
      <c r="Q8" s="38"/>
      <c r="R8" s="17"/>
    </row>
    <row r="9" spans="1:18" ht="12.75" x14ac:dyDescent="0.2">
      <c r="A9" s="68" t="s">
        <v>33</v>
      </c>
      <c r="B9" s="27">
        <v>0.81449899999999997</v>
      </c>
      <c r="C9" s="28">
        <v>2.1281000000000001E-2</v>
      </c>
      <c r="D9" s="28">
        <v>1.5900000000000001E-2</v>
      </c>
      <c r="E9" s="28">
        <v>0</v>
      </c>
      <c r="F9" s="39">
        <f t="shared" si="0"/>
        <v>0.86598999999999993</v>
      </c>
      <c r="G9" s="27">
        <v>0.26227899999999993</v>
      </c>
      <c r="H9" s="28">
        <v>2.1281000000000001E-2</v>
      </c>
      <c r="I9" s="28">
        <v>5.2870000000000018E-3</v>
      </c>
      <c r="J9" s="28">
        <v>0</v>
      </c>
      <c r="K9" s="426">
        <f t="shared" si="1"/>
        <v>0.2936052999999999</v>
      </c>
      <c r="L9" s="67"/>
      <c r="M9" s="17"/>
      <c r="N9" s="38"/>
      <c r="O9" s="38"/>
      <c r="P9" s="38"/>
      <c r="Q9" s="38"/>
      <c r="R9" s="17"/>
    </row>
    <row r="10" spans="1:18" ht="12.75" x14ac:dyDescent="0.2">
      <c r="A10" s="68" t="s">
        <v>34</v>
      </c>
      <c r="B10" s="27">
        <v>59.271957999999998</v>
      </c>
      <c r="C10" s="28">
        <v>4.5023559999999998</v>
      </c>
      <c r="D10" s="28">
        <v>1.5351890000000001</v>
      </c>
      <c r="E10" s="28">
        <v>0</v>
      </c>
      <c r="F10" s="39">
        <f t="shared" si="0"/>
        <v>66.6911731</v>
      </c>
      <c r="G10" s="27">
        <v>4.0244379999999964</v>
      </c>
      <c r="H10" s="28">
        <v>1.2469719999999995</v>
      </c>
      <c r="I10" s="28">
        <v>0.31482500000000013</v>
      </c>
      <c r="J10" s="28">
        <v>0</v>
      </c>
      <c r="K10" s="426">
        <f t="shared" si="1"/>
        <v>5.8695774999999966</v>
      </c>
      <c r="L10" s="67"/>
      <c r="M10" s="17"/>
      <c r="N10" s="38"/>
      <c r="O10" s="38"/>
      <c r="P10" s="38"/>
      <c r="Q10" s="38"/>
      <c r="R10" s="17"/>
    </row>
    <row r="11" spans="1:18" ht="13.5" x14ac:dyDescent="0.2">
      <c r="A11" s="68" t="s">
        <v>648</v>
      </c>
      <c r="B11" s="27">
        <v>3.6349999999999998</v>
      </c>
      <c r="C11" s="28">
        <v>0</v>
      </c>
      <c r="D11" s="28">
        <v>0</v>
      </c>
      <c r="E11" s="28">
        <v>0</v>
      </c>
      <c r="F11" s="39">
        <f t="shared" si="0"/>
        <v>3.6349999999999998</v>
      </c>
      <c r="G11" s="27">
        <v>3.6349999999999998</v>
      </c>
      <c r="H11" s="28">
        <v>0</v>
      </c>
      <c r="I11" s="28">
        <v>0</v>
      </c>
      <c r="J11" s="28">
        <v>0</v>
      </c>
      <c r="K11" s="426">
        <f t="shared" si="1"/>
        <v>3.6349999999999998</v>
      </c>
      <c r="L11" s="67"/>
      <c r="M11" s="17"/>
      <c r="N11" s="38"/>
      <c r="O11" s="38"/>
      <c r="P11" s="38"/>
      <c r="Q11" s="38"/>
      <c r="R11" s="17"/>
    </row>
    <row r="12" spans="1:18" ht="13.5" x14ac:dyDescent="0.2">
      <c r="A12" s="68" t="s">
        <v>647</v>
      </c>
      <c r="B12" s="27">
        <v>3.4316</v>
      </c>
      <c r="C12" s="28">
        <v>0.27795999999999998</v>
      </c>
      <c r="D12" s="28">
        <v>0</v>
      </c>
      <c r="E12" s="28">
        <v>0</v>
      </c>
      <c r="F12" s="39">
        <f t="shared" si="0"/>
        <v>3.7095599999999997</v>
      </c>
      <c r="G12" s="27">
        <v>3.4316</v>
      </c>
      <c r="H12" s="28">
        <v>0.27795999999999998</v>
      </c>
      <c r="I12" s="28">
        <v>0</v>
      </c>
      <c r="J12" s="28">
        <v>0</v>
      </c>
      <c r="K12" s="426">
        <f t="shared" si="1"/>
        <v>3.7095599999999997</v>
      </c>
      <c r="L12" s="67"/>
      <c r="M12" s="17"/>
      <c r="N12" s="38"/>
      <c r="O12" s="38"/>
      <c r="P12" s="38"/>
      <c r="Q12" s="38"/>
      <c r="R12" s="17"/>
    </row>
    <row r="13" spans="1:18" ht="12.75" x14ac:dyDescent="0.2">
      <c r="A13" s="68" t="s">
        <v>35</v>
      </c>
      <c r="B13" s="27">
        <v>146.71710999999999</v>
      </c>
      <c r="C13" s="28">
        <v>1.6277090000000001</v>
      </c>
      <c r="D13" s="28">
        <v>2.7778740000000002</v>
      </c>
      <c r="E13" s="28">
        <v>0</v>
      </c>
      <c r="F13" s="39">
        <f t="shared" si="0"/>
        <v>153.6227796</v>
      </c>
      <c r="G13" s="27">
        <v>14.858918999999986</v>
      </c>
      <c r="H13" s="28">
        <v>5.8429000000000064E-2</v>
      </c>
      <c r="I13" s="28">
        <v>0.37184400000000029</v>
      </c>
      <c r="J13" s="28">
        <v>0</v>
      </c>
      <c r="K13" s="426">
        <f t="shared" si="1"/>
        <v>15.623851599999988</v>
      </c>
      <c r="L13" s="67"/>
      <c r="M13" s="17"/>
      <c r="N13" s="38"/>
      <c r="O13" s="38"/>
      <c r="P13" s="38"/>
      <c r="Q13" s="38"/>
      <c r="R13" s="17"/>
    </row>
    <row r="14" spans="1:18" ht="13.5" x14ac:dyDescent="0.2">
      <c r="A14" s="68" t="s">
        <v>649</v>
      </c>
      <c r="B14" s="27">
        <v>26.23</v>
      </c>
      <c r="C14" s="28">
        <v>1.79</v>
      </c>
      <c r="D14" s="28">
        <v>0.6</v>
      </c>
      <c r="E14" s="28">
        <v>0</v>
      </c>
      <c r="F14" s="39">
        <f t="shared" si="0"/>
        <v>29.16</v>
      </c>
      <c r="G14" s="27">
        <v>26.23</v>
      </c>
      <c r="H14" s="28">
        <v>1.79</v>
      </c>
      <c r="I14" s="28">
        <v>0.6</v>
      </c>
      <c r="J14" s="28">
        <v>0</v>
      </c>
      <c r="K14" s="426">
        <f t="shared" si="1"/>
        <v>29.16</v>
      </c>
      <c r="L14" s="67"/>
      <c r="M14" s="17"/>
      <c r="N14" s="38"/>
      <c r="O14" s="38"/>
      <c r="P14" s="38"/>
      <c r="Q14" s="38"/>
      <c r="R14" s="17"/>
    </row>
    <row r="15" spans="1:18" ht="12.75" x14ac:dyDescent="0.2">
      <c r="A15" s="68" t="s">
        <v>36</v>
      </c>
      <c r="B15" s="69">
        <v>569.24430000000007</v>
      </c>
      <c r="C15" s="70">
        <v>164.46872999999999</v>
      </c>
      <c r="D15" s="70">
        <v>15.15971</v>
      </c>
      <c r="E15" s="70">
        <v>0</v>
      </c>
      <c r="F15" s="39">
        <f t="shared" si="0"/>
        <v>762.51647900000012</v>
      </c>
      <c r="G15" s="69">
        <v>129.82278700000006</v>
      </c>
      <c r="H15" s="70">
        <v>22.797612999999956</v>
      </c>
      <c r="I15" s="70">
        <v>2.2040589999999991</v>
      </c>
      <c r="J15" s="70">
        <v>0</v>
      </c>
      <c r="K15" s="426">
        <f t="shared" si="1"/>
        <v>156.80811210000002</v>
      </c>
      <c r="L15" s="67"/>
      <c r="M15" s="17"/>
      <c r="N15" s="38"/>
      <c r="O15" s="38"/>
      <c r="P15" s="38"/>
      <c r="Q15" s="38"/>
      <c r="R15" s="17"/>
    </row>
    <row r="16" spans="1:18" ht="12.75" x14ac:dyDescent="0.2">
      <c r="A16" s="68" t="s">
        <v>37</v>
      </c>
      <c r="B16" s="27">
        <v>137.86750000000001</v>
      </c>
      <c r="C16" s="28">
        <v>44.767720000000004</v>
      </c>
      <c r="D16" s="28">
        <v>4.0842010000000002</v>
      </c>
      <c r="E16" s="28">
        <v>0</v>
      </c>
      <c r="F16" s="39">
        <f t="shared" si="0"/>
        <v>190.39520190000002</v>
      </c>
      <c r="G16" s="27">
        <v>37.346305999999998</v>
      </c>
      <c r="H16" s="28">
        <v>5.3849790000000084</v>
      </c>
      <c r="I16" s="28">
        <v>0.19344899999999932</v>
      </c>
      <c r="J16" s="28">
        <v>0</v>
      </c>
      <c r="K16" s="426">
        <f t="shared" si="1"/>
        <v>43.098838100000009</v>
      </c>
      <c r="L16" s="67"/>
      <c r="M16" s="17"/>
      <c r="N16" s="38"/>
      <c r="O16" s="38"/>
      <c r="P16" s="38"/>
      <c r="Q16" s="38"/>
      <c r="R16" s="17"/>
    </row>
    <row r="17" spans="1:18" ht="12.75" x14ac:dyDescent="0.2">
      <c r="A17" s="68" t="s">
        <v>38</v>
      </c>
      <c r="B17" s="27">
        <v>11.861840000000001</v>
      </c>
      <c r="C17" s="28">
        <v>7.4536899999999999</v>
      </c>
      <c r="D17" s="28">
        <v>0.71553599999999995</v>
      </c>
      <c r="E17" s="28">
        <v>0</v>
      </c>
      <c r="F17" s="39">
        <f t="shared" si="0"/>
        <v>20.675048400000001</v>
      </c>
      <c r="G17" s="27">
        <v>1.5417079999999999</v>
      </c>
      <c r="H17" s="28">
        <v>3.6120129999999997</v>
      </c>
      <c r="I17" s="28">
        <v>0.28145300000000001</v>
      </c>
      <c r="J17" s="28">
        <v>0</v>
      </c>
      <c r="K17" s="426">
        <f t="shared" si="1"/>
        <v>5.6884816999999988</v>
      </c>
      <c r="L17" s="67"/>
      <c r="M17" s="17"/>
      <c r="N17" s="38"/>
      <c r="O17" s="38"/>
      <c r="P17" s="38"/>
      <c r="Q17" s="38"/>
      <c r="R17" s="17"/>
    </row>
    <row r="18" spans="1:18" ht="12.75" x14ac:dyDescent="0.2">
      <c r="A18" s="68" t="s">
        <v>39</v>
      </c>
      <c r="B18" s="27">
        <v>0.376</v>
      </c>
      <c r="C18" s="28">
        <v>0</v>
      </c>
      <c r="D18" s="28">
        <v>0</v>
      </c>
      <c r="E18" s="28">
        <v>0</v>
      </c>
      <c r="F18" s="39">
        <f t="shared" si="0"/>
        <v>0.376</v>
      </c>
      <c r="G18" s="27">
        <v>0.10095899999999997</v>
      </c>
      <c r="H18" s="28">
        <v>-1.6899999999999999E-4</v>
      </c>
      <c r="I18" s="28">
        <v>0</v>
      </c>
      <c r="J18" s="28">
        <v>0</v>
      </c>
      <c r="K18" s="426">
        <f t="shared" si="1"/>
        <v>0.10078999999999996</v>
      </c>
      <c r="L18" s="67"/>
      <c r="M18" s="17"/>
      <c r="N18" s="38"/>
      <c r="O18" s="38"/>
      <c r="P18" s="38"/>
      <c r="Q18" s="38"/>
      <c r="R18" s="17"/>
    </row>
    <row r="19" spans="1:18" ht="12.75" x14ac:dyDescent="0.2">
      <c r="A19" s="68" t="s">
        <v>40</v>
      </c>
      <c r="B19" s="27">
        <v>30.693999999999999</v>
      </c>
      <c r="C19" s="28">
        <v>8.7788599999999981</v>
      </c>
      <c r="D19" s="28">
        <v>0.5770050000000001</v>
      </c>
      <c r="E19" s="28">
        <v>0</v>
      </c>
      <c r="F19" s="39">
        <f t="shared" si="0"/>
        <v>40.569169499999994</v>
      </c>
      <c r="G19" s="27">
        <v>5.9043679999999981</v>
      </c>
      <c r="H19" s="28">
        <v>6.3182879999999981</v>
      </c>
      <c r="I19" s="28">
        <v>0.36331600000000008</v>
      </c>
      <c r="J19" s="28">
        <v>0</v>
      </c>
      <c r="K19" s="426">
        <f t="shared" si="1"/>
        <v>12.912956399999997</v>
      </c>
      <c r="L19" s="67"/>
      <c r="M19" s="17"/>
      <c r="N19" s="38"/>
      <c r="O19" s="38"/>
      <c r="P19" s="38"/>
      <c r="Q19" s="38"/>
      <c r="R19" s="17"/>
    </row>
    <row r="20" spans="1:18" ht="13.5" x14ac:dyDescent="0.2">
      <c r="A20" s="68" t="s">
        <v>189</v>
      </c>
      <c r="B20" s="27">
        <v>0.17763800000000002</v>
      </c>
      <c r="C20" s="28">
        <v>0.46492500000000003</v>
      </c>
      <c r="D20" s="28">
        <v>2.2721000000000002E-2</v>
      </c>
      <c r="E20" s="28">
        <v>1.7674000000000002E-2</v>
      </c>
      <c r="F20" s="39">
        <f t="shared" si="0"/>
        <v>0.70340689999999995</v>
      </c>
      <c r="G20" s="27">
        <v>6.6280000000000019E-2</v>
      </c>
      <c r="H20" s="28">
        <v>0.30351400000000006</v>
      </c>
      <c r="I20" s="28">
        <v>1.5530000000000002E-2</v>
      </c>
      <c r="J20" s="28">
        <v>1.1118000000000003E-2</v>
      </c>
      <c r="K20" s="426">
        <f t="shared" si="1"/>
        <v>0.41041900000000009</v>
      </c>
      <c r="L20" s="67"/>
      <c r="M20" s="17"/>
      <c r="N20" s="38"/>
      <c r="O20" s="38"/>
      <c r="P20" s="38"/>
      <c r="Q20" s="38"/>
      <c r="R20" s="17"/>
    </row>
    <row r="21" spans="1:18" ht="12.75" x14ac:dyDescent="0.2">
      <c r="A21" s="68" t="s">
        <v>41</v>
      </c>
      <c r="B21" s="27">
        <v>3.0114900000000002</v>
      </c>
      <c r="C21" s="28">
        <v>1.3882559999999999</v>
      </c>
      <c r="D21" s="28">
        <v>0.29432199999999997</v>
      </c>
      <c r="E21" s="28">
        <v>0</v>
      </c>
      <c r="F21" s="39">
        <f t="shared" si="0"/>
        <v>4.9589578000000003</v>
      </c>
      <c r="G21" s="27">
        <v>0.39084800000000008</v>
      </c>
      <c r="H21" s="28">
        <v>0.98345999999999989</v>
      </c>
      <c r="I21" s="28">
        <v>0.21435399999999999</v>
      </c>
      <c r="J21" s="28">
        <v>0</v>
      </c>
      <c r="K21" s="426">
        <f t="shared" si="1"/>
        <v>1.7815806000000001</v>
      </c>
      <c r="L21" s="67"/>
      <c r="M21" s="17"/>
      <c r="N21" s="38"/>
      <c r="O21" s="38"/>
      <c r="P21" s="38"/>
      <c r="Q21" s="38"/>
      <c r="R21" s="17"/>
    </row>
    <row r="22" spans="1:18" ht="12.75" x14ac:dyDescent="0.2">
      <c r="A22" s="68" t="s">
        <v>42</v>
      </c>
      <c r="B22" s="27">
        <v>11.58</v>
      </c>
      <c r="C22" s="28">
        <v>32.690000000000005</v>
      </c>
      <c r="D22" s="28">
        <v>8.66</v>
      </c>
      <c r="E22" s="28">
        <v>0</v>
      </c>
      <c r="F22" s="39">
        <f t="shared" si="0"/>
        <v>60.724000000000004</v>
      </c>
      <c r="G22" s="27">
        <v>6.4270990000000001</v>
      </c>
      <c r="H22" s="28">
        <v>27.775444000000004</v>
      </c>
      <c r="I22" s="28">
        <v>7.5620620000000001</v>
      </c>
      <c r="J22" s="28">
        <v>0</v>
      </c>
      <c r="K22" s="426">
        <f t="shared" si="1"/>
        <v>48.570460800000006</v>
      </c>
      <c r="L22" s="67"/>
      <c r="M22" s="17"/>
      <c r="N22" s="38"/>
      <c r="O22" s="38"/>
      <c r="P22" s="38"/>
      <c r="Q22" s="38"/>
      <c r="R22" s="17"/>
    </row>
    <row r="23" spans="1:18" ht="12.75" x14ac:dyDescent="0.2">
      <c r="A23" s="68" t="s">
        <v>43</v>
      </c>
      <c r="B23" s="27">
        <v>8.8991699999999998</v>
      </c>
      <c r="C23" s="28">
        <v>0</v>
      </c>
      <c r="D23" s="28">
        <v>0</v>
      </c>
      <c r="E23" s="28">
        <v>0</v>
      </c>
      <c r="F23" s="39">
        <f t="shared" si="0"/>
        <v>8.8991699999999998</v>
      </c>
      <c r="G23" s="27">
        <v>2.3775999999999797E-2</v>
      </c>
      <c r="H23" s="28">
        <v>0</v>
      </c>
      <c r="I23" s="28">
        <v>0</v>
      </c>
      <c r="J23" s="28">
        <v>0</v>
      </c>
      <c r="K23" s="426">
        <f t="shared" si="1"/>
        <v>2.3775999999999797E-2</v>
      </c>
      <c r="L23" s="67"/>
      <c r="M23" s="17"/>
      <c r="N23" s="38"/>
      <c r="O23" s="38"/>
      <c r="P23" s="38"/>
      <c r="Q23" s="38"/>
      <c r="R23" s="17"/>
    </row>
    <row r="24" spans="1:18" ht="13.5" x14ac:dyDescent="0.2">
      <c r="A24" s="68" t="s">
        <v>100</v>
      </c>
      <c r="B24" s="27">
        <v>30.206659999999999</v>
      </c>
      <c r="C24" s="28">
        <v>7.3</v>
      </c>
      <c r="D24" s="28">
        <v>0.33</v>
      </c>
      <c r="E24" s="28">
        <v>0</v>
      </c>
      <c r="F24" s="39">
        <f t="shared" si="0"/>
        <v>38.133659999999999</v>
      </c>
      <c r="G24" s="27">
        <v>30.206659999999999</v>
      </c>
      <c r="H24" s="28">
        <v>7.3</v>
      </c>
      <c r="I24" s="28">
        <v>0.33</v>
      </c>
      <c r="J24" s="28">
        <v>0</v>
      </c>
      <c r="K24" s="426">
        <f t="shared" si="1"/>
        <v>38.133659999999999</v>
      </c>
      <c r="L24" s="67"/>
      <c r="M24" s="17"/>
      <c r="N24" s="38"/>
      <c r="O24" s="38"/>
      <c r="P24" s="38"/>
      <c r="Q24" s="38"/>
      <c r="R24" s="17"/>
    </row>
    <row r="25" spans="1:18" ht="12.75" x14ac:dyDescent="0.2">
      <c r="A25" s="68" t="s">
        <v>44</v>
      </c>
      <c r="B25" s="27">
        <v>124.64700000000001</v>
      </c>
      <c r="C25" s="28">
        <v>0</v>
      </c>
      <c r="D25" s="28">
        <v>0</v>
      </c>
      <c r="E25" s="28">
        <v>0</v>
      </c>
      <c r="F25" s="39">
        <f t="shared" si="0"/>
        <v>124.64700000000001</v>
      </c>
      <c r="G25" s="27">
        <v>36.122243000000012</v>
      </c>
      <c r="H25" s="28">
        <v>0</v>
      </c>
      <c r="I25" s="28">
        <v>0</v>
      </c>
      <c r="J25" s="28">
        <v>0</v>
      </c>
      <c r="K25" s="426">
        <f t="shared" si="1"/>
        <v>36.122243000000012</v>
      </c>
      <c r="L25" s="67"/>
      <c r="M25" s="17"/>
      <c r="N25" s="38"/>
      <c r="O25" s="38"/>
      <c r="P25" s="38"/>
      <c r="Q25" s="38"/>
      <c r="R25" s="17"/>
    </row>
    <row r="26" spans="1:18" ht="13.5" x14ac:dyDescent="0.2">
      <c r="A26" s="68" t="s">
        <v>650</v>
      </c>
      <c r="B26" s="27">
        <v>11.657</v>
      </c>
      <c r="C26" s="28">
        <v>6.3949999999999996</v>
      </c>
      <c r="D26" s="28">
        <v>1.329</v>
      </c>
      <c r="E26" s="28">
        <v>0</v>
      </c>
      <c r="F26" s="39">
        <f t="shared" si="0"/>
        <v>20.577099999999998</v>
      </c>
      <c r="G26" s="27">
        <v>11.657</v>
      </c>
      <c r="H26" s="28">
        <v>6.3949999999999996</v>
      </c>
      <c r="I26" s="28">
        <v>1.329</v>
      </c>
      <c r="J26" s="28">
        <v>0</v>
      </c>
      <c r="K26" s="426">
        <f t="shared" si="1"/>
        <v>20.577099999999998</v>
      </c>
      <c r="L26" s="67"/>
      <c r="M26" s="17"/>
      <c r="N26" s="38"/>
      <c r="O26" s="38"/>
      <c r="P26" s="38"/>
      <c r="Q26" s="38"/>
      <c r="R26" s="17"/>
    </row>
    <row r="27" spans="1:18" ht="12.75" x14ac:dyDescent="0.2">
      <c r="A27" s="68" t="s">
        <v>45</v>
      </c>
      <c r="B27" s="27">
        <v>365.49937399999999</v>
      </c>
      <c r="C27" s="28">
        <v>23.08</v>
      </c>
      <c r="D27" s="28">
        <v>2.83</v>
      </c>
      <c r="E27" s="28">
        <v>0</v>
      </c>
      <c r="F27" s="39">
        <f t="shared" si="0"/>
        <v>393.95637399999998</v>
      </c>
      <c r="G27" s="27">
        <v>11.609266999999932</v>
      </c>
      <c r="H27" s="28">
        <v>2.7069999999937977E-3</v>
      </c>
      <c r="I27" s="28">
        <v>3.777999999999615E-3</v>
      </c>
      <c r="J27" s="28">
        <v>0</v>
      </c>
      <c r="K27" s="426">
        <f t="shared" si="1"/>
        <v>11.619152199999924</v>
      </c>
      <c r="L27" s="67"/>
      <c r="M27" s="17"/>
      <c r="N27" s="38"/>
      <c r="O27" s="38"/>
      <c r="P27" s="38"/>
      <c r="Q27" s="38"/>
      <c r="R27" s="17"/>
    </row>
    <row r="28" spans="1:18" ht="12.75" x14ac:dyDescent="0.2">
      <c r="A28" s="68" t="s">
        <v>46</v>
      </c>
      <c r="B28" s="27">
        <v>58.768324</v>
      </c>
      <c r="C28" s="28">
        <v>65.113874999999993</v>
      </c>
      <c r="D28" s="28">
        <v>9.1512649999999987</v>
      </c>
      <c r="E28" s="28">
        <v>0</v>
      </c>
      <c r="F28" s="39">
        <f t="shared" si="0"/>
        <v>141.26960249999999</v>
      </c>
      <c r="G28" s="27">
        <v>16.601564000000003</v>
      </c>
      <c r="H28" s="28">
        <v>32.133255999999989</v>
      </c>
      <c r="I28" s="28">
        <v>5.0037839999999978</v>
      </c>
      <c r="J28" s="28">
        <v>0</v>
      </c>
      <c r="K28" s="426">
        <f t="shared" si="1"/>
        <v>58.242009599999989</v>
      </c>
      <c r="L28" s="67"/>
      <c r="M28" s="17"/>
      <c r="N28" s="38"/>
      <c r="O28" s="38"/>
      <c r="P28" s="38"/>
      <c r="Q28" s="38"/>
      <c r="R28" s="17"/>
    </row>
    <row r="29" spans="1:18" ht="12.75" x14ac:dyDescent="0.2">
      <c r="A29" s="68" t="s">
        <v>47</v>
      </c>
      <c r="B29" s="27">
        <v>0</v>
      </c>
      <c r="C29" s="28">
        <v>15.153504</v>
      </c>
      <c r="D29" s="28">
        <v>2.2264970000000002</v>
      </c>
      <c r="E29" s="28">
        <v>4.6769259999999999</v>
      </c>
      <c r="F29" s="39">
        <f t="shared" si="0"/>
        <v>24.060774299999999</v>
      </c>
      <c r="G29" s="27">
        <v>0</v>
      </c>
      <c r="H29" s="28">
        <v>1.3035040000000002</v>
      </c>
      <c r="I29" s="28">
        <v>0.32357600000000009</v>
      </c>
      <c r="J29" s="28">
        <v>0.37001699999999982</v>
      </c>
      <c r="K29" s="426">
        <f t="shared" si="1"/>
        <v>2.2883154000000001</v>
      </c>
      <c r="L29" s="67"/>
      <c r="M29" s="17"/>
      <c r="N29" s="38"/>
      <c r="O29" s="38"/>
      <c r="P29" s="38"/>
      <c r="Q29" s="38"/>
      <c r="R29" s="17"/>
    </row>
    <row r="30" spans="1:18" ht="12.75" x14ac:dyDescent="0.2">
      <c r="A30" s="68" t="s">
        <v>48</v>
      </c>
      <c r="B30" s="27">
        <v>36.532699999999998</v>
      </c>
      <c r="C30" s="28">
        <v>6.6777999999999995</v>
      </c>
      <c r="D30" s="28">
        <v>1.9739999999999998</v>
      </c>
      <c r="E30" s="28">
        <v>0</v>
      </c>
      <c r="F30" s="39">
        <f t="shared" si="0"/>
        <v>46.961099999999995</v>
      </c>
      <c r="G30" s="27">
        <v>0.85655099999999607</v>
      </c>
      <c r="H30" s="28">
        <v>0.51089299999999849</v>
      </c>
      <c r="I30" s="28">
        <v>7.8214999999999701E-2</v>
      </c>
      <c r="J30" s="28">
        <v>0</v>
      </c>
      <c r="K30" s="426">
        <f t="shared" si="1"/>
        <v>1.516052499999994</v>
      </c>
      <c r="L30" s="67"/>
      <c r="M30" s="17"/>
      <c r="N30" s="38"/>
      <c r="O30" s="38"/>
      <c r="P30" s="38"/>
      <c r="Q30" s="38"/>
      <c r="R30" s="17"/>
    </row>
    <row r="31" spans="1:18" ht="12.75" x14ac:dyDescent="0.2">
      <c r="A31" s="68" t="s">
        <v>101</v>
      </c>
      <c r="B31" s="27">
        <v>182.10999999999999</v>
      </c>
      <c r="C31" s="28">
        <v>46.535999999999994</v>
      </c>
      <c r="D31" s="28">
        <v>2.2066300000000001</v>
      </c>
      <c r="E31" s="28">
        <v>0</v>
      </c>
      <c r="F31" s="39">
        <f t="shared" si="0"/>
        <v>232.83859699999999</v>
      </c>
      <c r="G31" s="27">
        <v>40.11501100000001</v>
      </c>
      <c r="H31" s="28">
        <v>31.279999999999994</v>
      </c>
      <c r="I31" s="28">
        <v>1.652746</v>
      </c>
      <c r="J31" s="28">
        <v>0</v>
      </c>
      <c r="K31" s="426">
        <f t="shared" si="1"/>
        <v>74.535228400000008</v>
      </c>
      <c r="L31" s="67"/>
      <c r="M31" s="17"/>
      <c r="N31" s="38"/>
      <c r="O31" s="38"/>
      <c r="P31" s="38"/>
      <c r="Q31" s="38"/>
      <c r="R31" s="17"/>
    </row>
    <row r="32" spans="1:18" ht="12.75" x14ac:dyDescent="0.2">
      <c r="A32" s="68" t="s">
        <v>50</v>
      </c>
      <c r="B32" s="27">
        <v>8.1620000000000008</v>
      </c>
      <c r="C32" s="28">
        <v>46.908999999999999</v>
      </c>
      <c r="D32" s="28">
        <v>0</v>
      </c>
      <c r="E32" s="28">
        <v>0</v>
      </c>
      <c r="F32" s="39">
        <f t="shared" si="0"/>
        <v>55.070999999999998</v>
      </c>
      <c r="G32" s="27">
        <v>1.6314060000000019</v>
      </c>
      <c r="H32" s="28">
        <v>1.6647640000000052</v>
      </c>
      <c r="I32" s="28">
        <v>0</v>
      </c>
      <c r="J32" s="28">
        <v>0</v>
      </c>
      <c r="K32" s="426">
        <f t="shared" si="1"/>
        <v>3.2961700000000071</v>
      </c>
      <c r="L32" s="67"/>
      <c r="M32" s="17"/>
      <c r="N32" s="38"/>
      <c r="O32" s="38"/>
      <c r="P32" s="38"/>
      <c r="Q32" s="38"/>
      <c r="R32" s="17"/>
    </row>
    <row r="33" spans="1:18" ht="12.75" x14ac:dyDescent="0.2">
      <c r="A33" s="68" t="s">
        <v>51</v>
      </c>
      <c r="B33" s="27">
        <v>10.436739999999999</v>
      </c>
      <c r="C33" s="28">
        <v>1.797072</v>
      </c>
      <c r="D33" s="28">
        <v>0.40472300000000005</v>
      </c>
      <c r="E33" s="28">
        <v>0</v>
      </c>
      <c r="F33" s="39">
        <f t="shared" si="0"/>
        <v>13.002785699999999</v>
      </c>
      <c r="G33" s="27">
        <v>0.9451009999999993</v>
      </c>
      <c r="H33" s="28">
        <v>0.16316100000000011</v>
      </c>
      <c r="I33" s="28">
        <v>0.145646</v>
      </c>
      <c r="J33" s="28">
        <v>0</v>
      </c>
      <c r="K33" s="426">
        <f t="shared" si="1"/>
        <v>1.3849893999999994</v>
      </c>
      <c r="L33" s="67"/>
      <c r="M33" s="17"/>
      <c r="N33" s="38"/>
      <c r="O33" s="38"/>
      <c r="P33" s="38"/>
      <c r="Q33" s="38"/>
      <c r="R33" s="17"/>
    </row>
    <row r="34" spans="1:18" ht="12.75" x14ac:dyDescent="0.2">
      <c r="A34" s="68" t="s">
        <v>52</v>
      </c>
      <c r="B34" s="27">
        <v>5.1379299999999999</v>
      </c>
      <c r="C34" s="28">
        <v>17.457899999999999</v>
      </c>
      <c r="D34" s="28">
        <v>0.13123399999999999</v>
      </c>
      <c r="E34" s="28">
        <v>0</v>
      </c>
      <c r="F34" s="39">
        <f t="shared" si="0"/>
        <v>22.8451746</v>
      </c>
      <c r="G34" s="27">
        <v>4.9104000000000703E-2</v>
      </c>
      <c r="H34" s="28">
        <v>0.71900699999999773</v>
      </c>
      <c r="I34" s="28">
        <v>2.4698999999999999E-2</v>
      </c>
      <c r="J34" s="28">
        <v>0</v>
      </c>
      <c r="K34" s="426">
        <f t="shared" si="1"/>
        <v>0.81503909999999846</v>
      </c>
      <c r="L34" s="67"/>
      <c r="M34" s="17"/>
      <c r="N34" s="38"/>
      <c r="O34" s="38"/>
      <c r="P34" s="38"/>
      <c r="Q34" s="38"/>
      <c r="R34" s="17"/>
    </row>
    <row r="35" spans="1:18" ht="13.5" x14ac:dyDescent="0.2">
      <c r="A35" s="68" t="s">
        <v>651</v>
      </c>
      <c r="B35" s="27">
        <v>3.2389999999999999</v>
      </c>
      <c r="C35" s="28">
        <v>0.5</v>
      </c>
      <c r="D35" s="28">
        <v>0.152</v>
      </c>
      <c r="E35" s="28">
        <v>0</v>
      </c>
      <c r="F35" s="39">
        <f t="shared" si="0"/>
        <v>4.0278</v>
      </c>
      <c r="G35" s="27">
        <v>3.2389999999999999</v>
      </c>
      <c r="H35" s="28">
        <v>0.5</v>
      </c>
      <c r="I35" s="28">
        <v>0.152</v>
      </c>
      <c r="J35" s="28">
        <v>0</v>
      </c>
      <c r="K35" s="426">
        <f t="shared" si="1"/>
        <v>4.0278</v>
      </c>
      <c r="L35" s="67"/>
      <c r="M35" s="17"/>
      <c r="N35" s="38"/>
      <c r="O35" s="38"/>
      <c r="P35" s="38"/>
      <c r="Q35" s="38"/>
      <c r="R35" s="17"/>
    </row>
    <row r="36" spans="1:18" ht="12.75" x14ac:dyDescent="0.2">
      <c r="A36" s="68" t="s">
        <v>561</v>
      </c>
      <c r="B36" s="27">
        <v>0</v>
      </c>
      <c r="C36" s="28">
        <v>0.10698299999999999</v>
      </c>
      <c r="D36" s="28">
        <v>2.235E-3</v>
      </c>
      <c r="E36" s="28">
        <v>6.0350000000000004E-3</v>
      </c>
      <c r="F36" s="39">
        <f>B36+C36+D36*1.9+E36</f>
        <v>0.11726449999999999</v>
      </c>
      <c r="G36" s="27">
        <v>-1.6750000000000001E-3</v>
      </c>
      <c r="H36" s="28">
        <v>8.1589999999999996E-2</v>
      </c>
      <c r="I36" s="28">
        <v>8.9900000000000006E-4</v>
      </c>
      <c r="J36" s="28">
        <v>6.0350000000000004E-3</v>
      </c>
      <c r="K36" s="426">
        <f t="shared" si="1"/>
        <v>8.7658100000000003E-2</v>
      </c>
      <c r="L36" s="67"/>
      <c r="M36" s="17"/>
      <c r="N36" s="38"/>
      <c r="O36" s="38"/>
      <c r="P36" s="38"/>
      <c r="Q36" s="38"/>
      <c r="R36" s="17"/>
    </row>
    <row r="37" spans="1:18" ht="13.5" x14ac:dyDescent="0.2">
      <c r="A37" s="68" t="s">
        <v>652</v>
      </c>
      <c r="B37" s="27">
        <v>1.5304999999999997</v>
      </c>
      <c r="C37" s="28">
        <v>0.14028600000000002</v>
      </c>
      <c r="D37" s="28">
        <v>0</v>
      </c>
      <c r="E37" s="28">
        <v>0</v>
      </c>
      <c r="F37" s="39">
        <f>B37+C37+D37*1.9+E37</f>
        <v>1.6707859999999997</v>
      </c>
      <c r="G37" s="27">
        <v>1.5304999999999997</v>
      </c>
      <c r="H37" s="28">
        <v>0.14028600000000002</v>
      </c>
      <c r="I37" s="28">
        <v>0</v>
      </c>
      <c r="J37" s="28">
        <v>0</v>
      </c>
      <c r="K37" s="426">
        <f t="shared" si="1"/>
        <v>1.6707859999999997</v>
      </c>
      <c r="L37" s="67"/>
      <c r="M37" s="17"/>
      <c r="N37" s="38"/>
      <c r="O37" s="38"/>
      <c r="P37" s="38"/>
      <c r="Q37" s="38"/>
      <c r="R37" s="17"/>
    </row>
    <row r="38" spans="1:18" ht="12.75" x14ac:dyDescent="0.2">
      <c r="A38" s="68" t="s">
        <v>53</v>
      </c>
      <c r="B38" s="27">
        <v>23.426000000000002</v>
      </c>
      <c r="C38" s="28">
        <v>1.0842779999999999</v>
      </c>
      <c r="D38" s="28">
        <v>0</v>
      </c>
      <c r="E38" s="28">
        <v>0</v>
      </c>
      <c r="F38" s="39">
        <f>B38+C38+D38*1.9+E38</f>
        <v>24.510278000000003</v>
      </c>
      <c r="G38" s="27">
        <v>0.71116899999999816</v>
      </c>
      <c r="H38" s="28">
        <v>0.20492999999999995</v>
      </c>
      <c r="I38" s="28">
        <v>0</v>
      </c>
      <c r="J38" s="28">
        <v>0</v>
      </c>
      <c r="K38" s="426">
        <f t="shared" si="1"/>
        <v>0.91609899999999811</v>
      </c>
      <c r="L38" s="67"/>
      <c r="M38" s="17"/>
      <c r="N38" s="38"/>
      <c r="O38" s="38"/>
      <c r="P38" s="38"/>
      <c r="Q38" s="38"/>
      <c r="R38" s="17"/>
    </row>
    <row r="39" spans="1:18" ht="13.5" x14ac:dyDescent="0.2">
      <c r="A39" s="68" t="s">
        <v>653</v>
      </c>
      <c r="B39" s="27">
        <v>11.888100000000001</v>
      </c>
      <c r="C39" s="28">
        <v>0.28017400000000003</v>
      </c>
      <c r="D39" s="28">
        <v>0.75557600000000003</v>
      </c>
      <c r="E39" s="28">
        <v>0</v>
      </c>
      <c r="F39" s="39">
        <f>B39+C39+D39*1.9+E39</f>
        <v>13.603868400000001</v>
      </c>
      <c r="G39" s="27">
        <v>11.888100000000001</v>
      </c>
      <c r="H39" s="28">
        <v>0.28017400000000003</v>
      </c>
      <c r="I39" s="28">
        <v>0.75557600000000003</v>
      </c>
      <c r="J39" s="28">
        <v>0</v>
      </c>
      <c r="K39" s="426">
        <f t="shared" si="1"/>
        <v>13.603868400000001</v>
      </c>
      <c r="L39" s="67"/>
      <c r="M39" s="17"/>
      <c r="N39" s="38"/>
      <c r="O39" s="38"/>
      <c r="P39" s="38"/>
      <c r="Q39" s="38"/>
      <c r="R39" s="17"/>
    </row>
    <row r="40" spans="1:18" ht="12.75" x14ac:dyDescent="0.2">
      <c r="A40" s="68" t="s">
        <v>54</v>
      </c>
      <c r="B40" s="27">
        <v>22.886020000000002</v>
      </c>
      <c r="C40" s="28">
        <v>28.692959999999999</v>
      </c>
      <c r="D40" s="28">
        <v>6.3139979999999998</v>
      </c>
      <c r="E40" s="28">
        <v>2.0949949999999999</v>
      </c>
      <c r="F40" s="39">
        <f t="shared" si="0"/>
        <v>65.670571199999998</v>
      </c>
      <c r="G40" s="27">
        <v>5.9764900000000019</v>
      </c>
      <c r="H40" s="28">
        <v>9.719152999999995</v>
      </c>
      <c r="I40" s="28">
        <v>2.2992919999999994</v>
      </c>
      <c r="J40" s="28">
        <v>-1.7490000000002226E-3</v>
      </c>
      <c r="K40" s="426">
        <f t="shared" si="1"/>
        <v>20.062548799999995</v>
      </c>
      <c r="L40" s="67"/>
      <c r="M40" s="17"/>
      <c r="N40" s="38"/>
      <c r="O40" s="38"/>
      <c r="P40" s="38"/>
      <c r="Q40" s="38"/>
      <c r="R40" s="17"/>
    </row>
    <row r="41" spans="1:18" ht="12.75" x14ac:dyDescent="0.2">
      <c r="A41" s="68" t="s">
        <v>55</v>
      </c>
      <c r="B41" s="27">
        <v>27.288360000000001</v>
      </c>
      <c r="C41" s="28">
        <v>89.115099999999998</v>
      </c>
      <c r="D41" s="28">
        <v>11.532679999999999</v>
      </c>
      <c r="E41" s="28">
        <v>0</v>
      </c>
      <c r="F41" s="39">
        <f t="shared" si="0"/>
        <v>138.315552</v>
      </c>
      <c r="G41" s="27">
        <v>9.8169560000000011</v>
      </c>
      <c r="H41" s="28">
        <v>49.820470999999998</v>
      </c>
      <c r="I41" s="28">
        <v>8.1400609999999993</v>
      </c>
      <c r="J41" s="28">
        <v>0</v>
      </c>
      <c r="K41" s="426">
        <f t="shared" si="1"/>
        <v>75.103542900000008</v>
      </c>
      <c r="L41" s="67"/>
      <c r="M41" s="17"/>
      <c r="N41" s="38"/>
      <c r="O41" s="38"/>
      <c r="P41" s="38"/>
      <c r="Q41" s="38"/>
      <c r="R41" s="17"/>
    </row>
    <row r="42" spans="1:18" ht="13.5" x14ac:dyDescent="0.2">
      <c r="A42" s="68" t="s">
        <v>654</v>
      </c>
      <c r="B42" s="27">
        <v>5.96767</v>
      </c>
      <c r="C42" s="28">
        <v>19.668257000000001</v>
      </c>
      <c r="D42" s="28">
        <v>0.73297000000000001</v>
      </c>
      <c r="E42" s="28">
        <v>3.0053409999999996</v>
      </c>
      <c r="F42" s="39">
        <f t="shared" si="0"/>
        <v>30.033911000000003</v>
      </c>
      <c r="G42" s="27">
        <v>5.96767</v>
      </c>
      <c r="H42" s="28">
        <v>19.668257000000001</v>
      </c>
      <c r="I42" s="28">
        <v>0.73297000000000001</v>
      </c>
      <c r="J42" s="28">
        <v>3.0053409999999996</v>
      </c>
      <c r="K42" s="426">
        <f t="shared" si="1"/>
        <v>30.033911000000003</v>
      </c>
      <c r="L42" s="67"/>
      <c r="M42" s="17"/>
      <c r="N42" s="38"/>
      <c r="O42" s="38"/>
      <c r="P42" s="38"/>
      <c r="Q42" s="38"/>
      <c r="R42" s="17"/>
    </row>
    <row r="43" spans="1:18" ht="12.75" x14ac:dyDescent="0.2">
      <c r="A43" s="68" t="s">
        <v>193</v>
      </c>
      <c r="B43" s="27">
        <v>0.68150200000000005</v>
      </c>
      <c r="C43" s="28">
        <v>8.3503100000000003</v>
      </c>
      <c r="D43" s="28">
        <v>0.94727099999999997</v>
      </c>
      <c r="E43" s="28">
        <v>0</v>
      </c>
      <c r="F43" s="39">
        <f t="shared" si="0"/>
        <v>10.8316269</v>
      </c>
      <c r="G43" s="27">
        <v>0.63197300000000001</v>
      </c>
      <c r="H43" s="28">
        <v>7.8090740000000007</v>
      </c>
      <c r="I43" s="28">
        <v>0.89949999999999997</v>
      </c>
      <c r="J43" s="28">
        <v>0</v>
      </c>
      <c r="K43" s="426">
        <f t="shared" si="1"/>
        <v>10.150097000000001</v>
      </c>
      <c r="L43" s="67"/>
      <c r="M43" s="17"/>
      <c r="N43" s="38"/>
      <c r="O43" s="38"/>
      <c r="P43" s="38"/>
      <c r="Q43" s="38"/>
      <c r="R43" s="17"/>
    </row>
    <row r="44" spans="1:18" ht="12.75" x14ac:dyDescent="0.2">
      <c r="A44" s="68" t="s">
        <v>56</v>
      </c>
      <c r="B44" s="27">
        <v>6.5652299999999997</v>
      </c>
      <c r="C44" s="28">
        <v>31.352599999999999</v>
      </c>
      <c r="D44" s="28">
        <v>8.6032200000000003</v>
      </c>
      <c r="E44" s="28">
        <v>2.22926</v>
      </c>
      <c r="F44" s="39">
        <f t="shared" si="0"/>
        <v>56.493207999999996</v>
      </c>
      <c r="G44" s="27">
        <v>3.3084779999999996</v>
      </c>
      <c r="H44" s="28">
        <v>15.769818999999998</v>
      </c>
      <c r="I44" s="28">
        <v>4.4260130000000002</v>
      </c>
      <c r="J44" s="28">
        <v>-1.000000000139778E-6</v>
      </c>
      <c r="K44" s="426">
        <f t="shared" si="1"/>
        <v>27.487720700000001</v>
      </c>
      <c r="L44" s="67"/>
      <c r="M44" s="17"/>
      <c r="N44" s="38"/>
      <c r="O44" s="38"/>
      <c r="P44" s="38"/>
      <c r="Q44" s="38"/>
      <c r="R44" s="17"/>
    </row>
    <row r="45" spans="1:18" ht="12.75" x14ac:dyDescent="0.2">
      <c r="A45" s="68" t="s">
        <v>57</v>
      </c>
      <c r="B45" s="27">
        <v>9.27454</v>
      </c>
      <c r="C45" s="28">
        <v>4.5183200000000001</v>
      </c>
      <c r="D45" s="28">
        <v>1.1457599999999999</v>
      </c>
      <c r="E45" s="28">
        <v>0</v>
      </c>
      <c r="F45" s="39">
        <f t="shared" si="0"/>
        <v>15.969804</v>
      </c>
      <c r="G45" s="27">
        <v>5.5983989999999997</v>
      </c>
      <c r="H45" s="28">
        <v>4.5183200000000001</v>
      </c>
      <c r="I45" s="28">
        <v>1.1457599999999999</v>
      </c>
      <c r="J45" s="28">
        <v>0</v>
      </c>
      <c r="K45" s="426">
        <f t="shared" si="1"/>
        <v>12.293662999999999</v>
      </c>
      <c r="L45" s="67"/>
      <c r="M45" s="17"/>
      <c r="N45" s="38"/>
      <c r="O45" s="38"/>
      <c r="P45" s="38"/>
      <c r="Q45" s="38"/>
      <c r="R45" s="17"/>
    </row>
    <row r="46" spans="1:18" ht="12.75" x14ac:dyDescent="0.2">
      <c r="A46" s="68" t="s">
        <v>58</v>
      </c>
      <c r="B46" s="27">
        <v>13.88</v>
      </c>
      <c r="C46" s="28">
        <v>0.35</v>
      </c>
      <c r="D46" s="28">
        <v>0</v>
      </c>
      <c r="E46" s="28">
        <v>0</v>
      </c>
      <c r="F46" s="39">
        <f t="shared" si="0"/>
        <v>14.23</v>
      </c>
      <c r="G46" s="27">
        <v>4.953000000000074E-2</v>
      </c>
      <c r="H46" s="28">
        <v>2.2209999999999175E-3</v>
      </c>
      <c r="I46" s="28">
        <v>0</v>
      </c>
      <c r="J46" s="28">
        <v>-2.0960000000000002E-3</v>
      </c>
      <c r="K46" s="426">
        <f t="shared" si="1"/>
        <v>4.9655000000000657E-2</v>
      </c>
      <c r="L46" s="67"/>
      <c r="M46" s="17"/>
      <c r="N46" s="38"/>
      <c r="O46" s="38"/>
      <c r="P46" s="38"/>
      <c r="Q46" s="38"/>
      <c r="R46" s="17"/>
    </row>
    <row r="47" spans="1:18" ht="12.75" x14ac:dyDescent="0.2">
      <c r="A47" s="68" t="s">
        <v>59</v>
      </c>
      <c r="B47" s="27">
        <v>28.49933</v>
      </c>
      <c r="C47" s="28">
        <v>17.165585999999998</v>
      </c>
      <c r="D47" s="28">
        <v>3.9207889999999996</v>
      </c>
      <c r="E47" s="28">
        <v>0</v>
      </c>
      <c r="F47" s="39">
        <f t="shared" si="0"/>
        <v>53.114415099999995</v>
      </c>
      <c r="G47" s="27">
        <v>2.9553299999999965</v>
      </c>
      <c r="H47" s="28">
        <v>9.3506089999999986</v>
      </c>
      <c r="I47" s="28">
        <v>2.1398609999999998</v>
      </c>
      <c r="J47" s="28">
        <v>0</v>
      </c>
      <c r="K47" s="426">
        <f t="shared" si="1"/>
        <v>16.371674899999995</v>
      </c>
      <c r="L47" s="67"/>
      <c r="M47" s="17"/>
      <c r="N47" s="38"/>
      <c r="O47" s="38"/>
      <c r="P47" s="38"/>
      <c r="Q47" s="38"/>
      <c r="R47" s="17"/>
    </row>
    <row r="48" spans="1:18" ht="12.75" x14ac:dyDescent="0.2">
      <c r="A48" s="68" t="s">
        <v>60</v>
      </c>
      <c r="B48" s="27">
        <v>90.808000000000007</v>
      </c>
      <c r="C48" s="28">
        <v>11.971</v>
      </c>
      <c r="D48" s="28">
        <v>1.5920000000000001</v>
      </c>
      <c r="E48" s="28">
        <v>0</v>
      </c>
      <c r="F48" s="39">
        <f t="shared" si="0"/>
        <v>105.80380000000001</v>
      </c>
      <c r="G48" s="27">
        <v>3.8496549999999985</v>
      </c>
      <c r="H48" s="28">
        <v>5.3865639999999999</v>
      </c>
      <c r="I48" s="28">
        <v>0.81254400000000004</v>
      </c>
      <c r="J48" s="28">
        <v>0</v>
      </c>
      <c r="K48" s="426">
        <f t="shared" si="1"/>
        <v>10.780052599999998</v>
      </c>
      <c r="L48" s="67"/>
      <c r="M48" s="17"/>
      <c r="N48" s="38"/>
      <c r="O48" s="38"/>
      <c r="P48" s="38"/>
      <c r="Q48" s="38"/>
      <c r="R48" s="17"/>
    </row>
    <row r="49" spans="1:18" ht="12.75" x14ac:dyDescent="0.2">
      <c r="A49" s="68" t="s">
        <v>61</v>
      </c>
      <c r="B49" s="27">
        <v>0</v>
      </c>
      <c r="C49" s="28">
        <v>306.33550000000002</v>
      </c>
      <c r="D49" s="28">
        <v>0</v>
      </c>
      <c r="E49" s="28">
        <v>16.721270000000001</v>
      </c>
      <c r="F49" s="39">
        <f t="shared" si="0"/>
        <v>323.05677000000003</v>
      </c>
      <c r="G49" s="27">
        <v>0</v>
      </c>
      <c r="H49" s="28">
        <v>207.65336300000001</v>
      </c>
      <c r="I49" s="28">
        <v>0</v>
      </c>
      <c r="J49" s="28">
        <v>9.056222</v>
      </c>
      <c r="K49" s="426">
        <f t="shared" si="1"/>
        <v>216.709585</v>
      </c>
      <c r="L49" s="67"/>
      <c r="M49" s="17"/>
      <c r="N49" s="38"/>
      <c r="O49" s="38"/>
      <c r="P49" s="38"/>
      <c r="Q49" s="38"/>
      <c r="R49" s="17"/>
    </row>
    <row r="50" spans="1:18" ht="12.75" x14ac:dyDescent="0.2">
      <c r="A50" s="68" t="s">
        <v>62</v>
      </c>
      <c r="B50" s="27">
        <v>384.57748499999997</v>
      </c>
      <c r="C50" s="28">
        <v>104.13085199999999</v>
      </c>
      <c r="D50" s="28">
        <v>12.053000000000001</v>
      </c>
      <c r="E50" s="28">
        <v>0</v>
      </c>
      <c r="F50" s="39">
        <f t="shared" si="0"/>
        <v>511.60903699999994</v>
      </c>
      <c r="G50" s="27">
        <v>22.692373000000032</v>
      </c>
      <c r="H50" s="28">
        <v>69.193366999999995</v>
      </c>
      <c r="I50" s="28">
        <v>3.7639949999999995</v>
      </c>
      <c r="J50" s="28">
        <v>0</v>
      </c>
      <c r="K50" s="426">
        <f t="shared" si="1"/>
        <v>99.037330500000024</v>
      </c>
      <c r="L50" s="67"/>
      <c r="M50" s="17"/>
      <c r="N50" s="38"/>
      <c r="O50" s="38"/>
      <c r="P50" s="38"/>
      <c r="Q50" s="38"/>
      <c r="R50" s="17"/>
    </row>
    <row r="51" spans="1:18" ht="12.75" x14ac:dyDescent="0.2">
      <c r="A51" s="68" t="s">
        <v>63</v>
      </c>
      <c r="B51" s="27">
        <v>60.971660999999997</v>
      </c>
      <c r="C51" s="28">
        <v>15.986210999999999</v>
      </c>
      <c r="D51" s="28">
        <v>1.6413500000000001</v>
      </c>
      <c r="E51" s="28">
        <v>0</v>
      </c>
      <c r="F51" s="39">
        <f t="shared" si="0"/>
        <v>80.076436999999999</v>
      </c>
      <c r="G51" s="27">
        <v>17.237470000000002</v>
      </c>
      <c r="H51" s="28">
        <v>8.0294939999999979</v>
      </c>
      <c r="I51" s="28">
        <v>1.6413500000000001</v>
      </c>
      <c r="J51" s="28">
        <v>0</v>
      </c>
      <c r="K51" s="426">
        <f t="shared" si="1"/>
        <v>28.385529000000002</v>
      </c>
      <c r="L51" s="67"/>
      <c r="M51" s="17"/>
      <c r="N51" s="38"/>
      <c r="O51" s="38"/>
      <c r="P51" s="38"/>
      <c r="Q51" s="38"/>
      <c r="R51" s="17"/>
    </row>
    <row r="52" spans="1:18" ht="12.75" x14ac:dyDescent="0.2">
      <c r="A52" s="68" t="s">
        <v>64</v>
      </c>
      <c r="B52" s="27">
        <v>26.680968000000004</v>
      </c>
      <c r="C52" s="28">
        <v>0.35627599999999993</v>
      </c>
      <c r="D52" s="28">
        <v>0.27077000000000001</v>
      </c>
      <c r="E52" s="28">
        <v>0</v>
      </c>
      <c r="F52" s="39">
        <f t="shared" si="0"/>
        <v>27.551707000000004</v>
      </c>
      <c r="G52" s="27">
        <v>7.9316199999999988</v>
      </c>
      <c r="H52" s="28">
        <v>5.7367999999999864E-2</v>
      </c>
      <c r="I52" s="28">
        <v>0.27077000000000001</v>
      </c>
      <c r="J52" s="28">
        <v>0</v>
      </c>
      <c r="K52" s="426">
        <f t="shared" si="1"/>
        <v>8.5034509999999983</v>
      </c>
      <c r="L52" s="67"/>
      <c r="M52" s="17"/>
      <c r="N52" s="38"/>
      <c r="O52" s="38"/>
      <c r="P52" s="38"/>
      <c r="Q52" s="38"/>
      <c r="R52" s="17"/>
    </row>
    <row r="53" spans="1:18" ht="12.75" x14ac:dyDescent="0.2">
      <c r="A53" s="68" t="s">
        <v>102</v>
      </c>
      <c r="B53" s="27">
        <v>4.6372400000000003</v>
      </c>
      <c r="C53" s="28">
        <v>3.92957</v>
      </c>
      <c r="D53" s="28">
        <v>0</v>
      </c>
      <c r="E53" s="28">
        <v>0</v>
      </c>
      <c r="F53" s="39">
        <f t="shared" si="0"/>
        <v>8.5668100000000003</v>
      </c>
      <c r="G53" s="27">
        <v>4.4855550000000006</v>
      </c>
      <c r="H53" s="28">
        <v>3.92957</v>
      </c>
      <c r="I53" s="28">
        <v>-3.3649999999999999E-3</v>
      </c>
      <c r="J53" s="28">
        <v>0</v>
      </c>
      <c r="K53" s="426">
        <f t="shared" si="1"/>
        <v>8.4087315</v>
      </c>
      <c r="L53" s="67"/>
      <c r="M53" s="17"/>
      <c r="N53" s="38"/>
      <c r="O53" s="38"/>
      <c r="P53" s="38"/>
      <c r="Q53" s="38"/>
      <c r="R53" s="17"/>
    </row>
    <row r="54" spans="1:18" ht="12.75" x14ac:dyDescent="0.2">
      <c r="A54" s="68" t="s">
        <v>65</v>
      </c>
      <c r="B54" s="27">
        <v>0.69425000000000003</v>
      </c>
      <c r="C54" s="28">
        <v>2.6732300000000002</v>
      </c>
      <c r="D54" s="28">
        <v>5.0867000000000002E-2</v>
      </c>
      <c r="E54" s="28">
        <v>0</v>
      </c>
      <c r="F54" s="39">
        <f t="shared" si="0"/>
        <v>3.4641273000000004</v>
      </c>
      <c r="G54" s="27">
        <v>2.125699999999997E-2</v>
      </c>
      <c r="H54" s="28">
        <v>3.5644000000000009E-2</v>
      </c>
      <c r="I54" s="28">
        <v>8.087999999999998E-3</v>
      </c>
      <c r="J54" s="28">
        <v>0</v>
      </c>
      <c r="K54" s="426">
        <f t="shared" si="1"/>
        <v>7.2268199999999977E-2</v>
      </c>
      <c r="L54" s="67"/>
      <c r="M54" s="17"/>
      <c r="N54" s="38"/>
      <c r="O54" s="38"/>
      <c r="P54" s="38"/>
      <c r="Q54" s="38"/>
      <c r="R54" s="17"/>
    </row>
    <row r="55" spans="1:18" ht="12.75" x14ac:dyDescent="0.2">
      <c r="A55" s="68" t="s">
        <v>66</v>
      </c>
      <c r="B55" s="27">
        <v>15.450000000000001</v>
      </c>
      <c r="C55" s="28">
        <v>0.352796</v>
      </c>
      <c r="D55" s="28">
        <v>0</v>
      </c>
      <c r="E55" s="28">
        <v>0</v>
      </c>
      <c r="F55" s="39">
        <f t="shared" si="0"/>
        <v>15.802796000000001</v>
      </c>
      <c r="G55" s="27">
        <v>6.349630000000003</v>
      </c>
      <c r="H55" s="28">
        <v>0.13597299999999998</v>
      </c>
      <c r="I55" s="28">
        <v>0</v>
      </c>
      <c r="J55" s="28">
        <v>0</v>
      </c>
      <c r="K55" s="426">
        <f t="shared" si="1"/>
        <v>6.4856030000000029</v>
      </c>
      <c r="L55" s="67"/>
      <c r="M55" s="17"/>
      <c r="N55" s="38"/>
      <c r="O55" s="38"/>
      <c r="P55" s="38"/>
      <c r="Q55" s="38"/>
      <c r="R55" s="17"/>
    </row>
    <row r="56" spans="1:18" ht="12.75" x14ac:dyDescent="0.2">
      <c r="A56" s="68" t="s">
        <v>67</v>
      </c>
      <c r="B56" s="27">
        <v>0</v>
      </c>
      <c r="C56" s="28">
        <v>6.8873999999999995</v>
      </c>
      <c r="D56" s="28">
        <v>2.6176399999999997</v>
      </c>
      <c r="E56" s="28">
        <v>6.3806700000000003</v>
      </c>
      <c r="F56" s="39">
        <f t="shared" si="0"/>
        <v>18.241585999999998</v>
      </c>
      <c r="G56" s="27">
        <v>0</v>
      </c>
      <c r="H56" s="28">
        <v>0.71510699999999972</v>
      </c>
      <c r="I56" s="28">
        <v>0.24104699999999957</v>
      </c>
      <c r="J56" s="28">
        <v>0.56639499999999998</v>
      </c>
      <c r="K56" s="426">
        <f t="shared" si="1"/>
        <v>1.7394912999999987</v>
      </c>
      <c r="L56" s="67"/>
      <c r="M56" s="17"/>
      <c r="N56" s="38"/>
      <c r="O56" s="38"/>
      <c r="P56" s="38"/>
      <c r="Q56" s="38"/>
      <c r="R56" s="17"/>
    </row>
    <row r="57" spans="1:18" ht="13.5" x14ac:dyDescent="0.2">
      <c r="A57" s="68" t="s">
        <v>655</v>
      </c>
      <c r="B57" s="27">
        <v>15.471</v>
      </c>
      <c r="C57" s="28">
        <v>43.398000000000003</v>
      </c>
      <c r="D57" s="28">
        <v>5.6429999999999998</v>
      </c>
      <c r="E57" s="28">
        <v>0</v>
      </c>
      <c r="F57" s="39">
        <f t="shared" si="0"/>
        <v>69.590699999999998</v>
      </c>
      <c r="G57" s="27">
        <v>15.471</v>
      </c>
      <c r="H57" s="28">
        <v>43.398000000000003</v>
      </c>
      <c r="I57" s="28">
        <v>5.6429999999999998</v>
      </c>
      <c r="J57" s="28">
        <v>0</v>
      </c>
      <c r="K57" s="426">
        <f t="shared" si="1"/>
        <v>69.590699999999998</v>
      </c>
      <c r="L57" s="67"/>
      <c r="M57" s="17"/>
      <c r="N57" s="38"/>
      <c r="O57" s="38"/>
      <c r="P57" s="38"/>
      <c r="Q57" s="38"/>
      <c r="R57" s="17"/>
    </row>
    <row r="58" spans="1:18" ht="12.75" x14ac:dyDescent="0.2">
      <c r="A58" s="68" t="s">
        <v>68</v>
      </c>
      <c r="B58" s="27">
        <v>2.2010800000000001</v>
      </c>
      <c r="C58" s="28">
        <v>10.19309</v>
      </c>
      <c r="D58" s="28">
        <v>0</v>
      </c>
      <c r="E58" s="28">
        <v>0</v>
      </c>
      <c r="F58" s="39">
        <f t="shared" si="0"/>
        <v>12.394169999999999</v>
      </c>
      <c r="G58" s="27">
        <v>0.46304400000000023</v>
      </c>
      <c r="H58" s="28">
        <v>1.3166480000000007</v>
      </c>
      <c r="I58" s="28">
        <v>0</v>
      </c>
      <c r="J58" s="28">
        <v>0</v>
      </c>
      <c r="K58" s="426">
        <f>G58+H58+I58*1.9+J58</f>
        <v>1.7796920000000009</v>
      </c>
      <c r="L58" s="67"/>
      <c r="M58" s="17"/>
      <c r="N58" s="38"/>
      <c r="O58" s="38"/>
      <c r="P58" s="38"/>
      <c r="Q58" s="38"/>
      <c r="R58" s="17"/>
    </row>
    <row r="59" spans="1:18" ht="13.5" x14ac:dyDescent="0.2">
      <c r="A59" s="68" t="s">
        <v>656</v>
      </c>
      <c r="B59" s="27">
        <v>13.38</v>
      </c>
      <c r="C59" s="28">
        <v>0.64</v>
      </c>
      <c r="D59" s="28">
        <v>9.0000000000000011E-2</v>
      </c>
      <c r="E59" s="28">
        <v>0</v>
      </c>
      <c r="F59" s="39">
        <f t="shared" si="0"/>
        <v>14.191000000000001</v>
      </c>
      <c r="G59" s="27">
        <v>13.38</v>
      </c>
      <c r="H59" s="28">
        <v>0.64</v>
      </c>
      <c r="I59" s="28">
        <v>9.0000000000000011E-2</v>
      </c>
      <c r="J59" s="28">
        <v>0</v>
      </c>
      <c r="K59" s="426">
        <f>G59+H59+I59*1.9+J59</f>
        <v>14.191000000000001</v>
      </c>
      <c r="L59" s="67"/>
      <c r="M59" s="17"/>
      <c r="N59" s="38"/>
      <c r="O59" s="38"/>
      <c r="P59" s="38"/>
      <c r="Q59" s="38"/>
      <c r="R59" s="17"/>
    </row>
    <row r="60" spans="1:18" ht="12.75" x14ac:dyDescent="0.2">
      <c r="A60" s="68" t="s">
        <v>103</v>
      </c>
      <c r="B60" s="27">
        <v>0</v>
      </c>
      <c r="C60" s="28">
        <v>133.29</v>
      </c>
      <c r="D60" s="28">
        <v>9.5300000000000011</v>
      </c>
      <c r="E60" s="28">
        <v>32.869999999999997</v>
      </c>
      <c r="F60" s="39">
        <f t="shared" si="0"/>
        <v>184.267</v>
      </c>
      <c r="G60" s="27">
        <v>0</v>
      </c>
      <c r="H60" s="28">
        <v>19.76509999999999</v>
      </c>
      <c r="I60" s="28">
        <v>1.4768249999999998</v>
      </c>
      <c r="J60" s="28">
        <v>4.4838799999999921</v>
      </c>
      <c r="K60" s="426">
        <f t="shared" ref="K60:K61" si="2">G60+H60+I60*1.9+J60</f>
        <v>27.054947499999983</v>
      </c>
      <c r="L60" s="67"/>
      <c r="M60" s="17"/>
      <c r="N60" s="38"/>
      <c r="O60" s="38"/>
      <c r="P60" s="38"/>
      <c r="Q60" s="38"/>
      <c r="R60" s="17"/>
    </row>
    <row r="61" spans="1:18" ht="12.75" x14ac:dyDescent="0.2">
      <c r="A61" s="68" t="s">
        <v>104</v>
      </c>
      <c r="B61" s="27">
        <v>0</v>
      </c>
      <c r="C61" s="28">
        <v>67.792000000000002</v>
      </c>
      <c r="D61" s="28">
        <v>13.484219999999999</v>
      </c>
      <c r="E61" s="28">
        <v>27.000800000000002</v>
      </c>
      <c r="F61" s="39">
        <f t="shared" si="0"/>
        <v>120.412818</v>
      </c>
      <c r="G61" s="27">
        <v>0</v>
      </c>
      <c r="H61" s="28">
        <v>1.4839999999999947</v>
      </c>
      <c r="I61" s="28">
        <v>0.44247799999999593</v>
      </c>
      <c r="J61" s="28">
        <v>0.24659500000000634</v>
      </c>
      <c r="K61" s="426">
        <f t="shared" si="2"/>
        <v>2.5713031999999933</v>
      </c>
      <c r="L61" s="67"/>
      <c r="M61" s="38"/>
      <c r="N61" s="38"/>
      <c r="O61" s="38"/>
      <c r="P61" s="38"/>
      <c r="Q61" s="38"/>
      <c r="R61" s="17"/>
    </row>
    <row r="62" spans="1:18" ht="12.75" x14ac:dyDescent="0.2">
      <c r="A62" s="68" t="s">
        <v>70</v>
      </c>
      <c r="B62" s="27">
        <v>249.86999999999998</v>
      </c>
      <c r="C62" s="28">
        <v>6.6</v>
      </c>
      <c r="D62" s="28">
        <v>4.7320000000000002</v>
      </c>
      <c r="E62" s="28">
        <v>0</v>
      </c>
      <c r="F62" s="39">
        <f t="shared" si="0"/>
        <v>265.46079999999995</v>
      </c>
      <c r="G62" s="27">
        <v>64.10387099999997</v>
      </c>
      <c r="H62" s="28">
        <v>0.27601299999999895</v>
      </c>
      <c r="I62" s="28">
        <v>0.11196100000000175</v>
      </c>
      <c r="J62" s="28">
        <v>0</v>
      </c>
      <c r="K62" s="426">
        <f t="shared" ref="K62:K93" si="3">G62+H62+I62*1.9+J62</f>
        <v>64.592609899999985</v>
      </c>
      <c r="L62" s="67"/>
      <c r="M62" s="17"/>
      <c r="N62" s="38"/>
      <c r="O62" s="38"/>
      <c r="P62" s="38"/>
      <c r="Q62" s="38"/>
      <c r="R62" s="17"/>
    </row>
    <row r="63" spans="1:18" ht="12.75" x14ac:dyDescent="0.2">
      <c r="A63" s="68" t="s">
        <v>71</v>
      </c>
      <c r="B63" s="27">
        <v>0</v>
      </c>
      <c r="C63" s="28">
        <v>176.72513999999998</v>
      </c>
      <c r="D63" s="28">
        <v>6.4159760000000006</v>
      </c>
      <c r="E63" s="28">
        <v>22.574637000000003</v>
      </c>
      <c r="F63" s="39">
        <f t="shared" si="0"/>
        <v>211.49013139999997</v>
      </c>
      <c r="G63" s="27">
        <v>0</v>
      </c>
      <c r="H63" s="28">
        <v>156.94977399999999</v>
      </c>
      <c r="I63" s="28">
        <v>5.3998500000000007</v>
      </c>
      <c r="J63" s="28">
        <v>19.029125000000004</v>
      </c>
      <c r="K63" s="426">
        <f t="shared" si="3"/>
        <v>186.23861399999998</v>
      </c>
      <c r="L63" s="67"/>
      <c r="M63" s="17"/>
      <c r="N63" s="38"/>
      <c r="O63" s="38"/>
      <c r="P63" s="38"/>
      <c r="Q63" s="38"/>
      <c r="R63" s="17"/>
    </row>
    <row r="64" spans="1:18" ht="12.75" x14ac:dyDescent="0.2">
      <c r="A64" s="68" t="s">
        <v>72</v>
      </c>
      <c r="B64" s="27">
        <v>570.42200000000003</v>
      </c>
      <c r="C64" s="28">
        <v>77.393199999999993</v>
      </c>
      <c r="D64" s="28">
        <v>23.0108</v>
      </c>
      <c r="E64" s="28">
        <v>1.1440699999999999</v>
      </c>
      <c r="F64" s="39">
        <f t="shared" si="0"/>
        <v>692.67979000000003</v>
      </c>
      <c r="G64" s="27">
        <v>4.2725809999999456</v>
      </c>
      <c r="H64" s="28">
        <v>11.399598999999981</v>
      </c>
      <c r="I64" s="28">
        <v>6.1085980000000006</v>
      </c>
      <c r="J64" s="28">
        <v>0.59838499999999983</v>
      </c>
      <c r="K64" s="426">
        <f t="shared" si="3"/>
        <v>27.876901199999928</v>
      </c>
      <c r="L64" s="67"/>
      <c r="M64" s="17"/>
      <c r="N64" s="38"/>
      <c r="O64" s="38"/>
      <c r="P64" s="38"/>
      <c r="Q64" s="38"/>
      <c r="R64" s="17"/>
    </row>
    <row r="65" spans="1:18" ht="12.75" x14ac:dyDescent="0.2">
      <c r="A65" s="68" t="s">
        <v>73</v>
      </c>
      <c r="B65" s="27">
        <v>39.505699999999997</v>
      </c>
      <c r="C65" s="28">
        <v>2.0527799999999998</v>
      </c>
      <c r="D65" s="28">
        <v>1.0881400000000001</v>
      </c>
      <c r="E65" s="28">
        <v>0</v>
      </c>
      <c r="F65" s="39">
        <f t="shared" si="0"/>
        <v>43.625945999999999</v>
      </c>
      <c r="G65" s="27">
        <v>2.9883659999999921</v>
      </c>
      <c r="H65" s="28">
        <v>0</v>
      </c>
      <c r="I65" s="28">
        <v>0.30979800000000013</v>
      </c>
      <c r="J65" s="28">
        <v>0</v>
      </c>
      <c r="K65" s="426">
        <f t="shared" si="3"/>
        <v>3.5769821999999922</v>
      </c>
      <c r="L65" s="67"/>
      <c r="M65" s="17"/>
      <c r="N65" s="38"/>
      <c r="O65" s="38"/>
      <c r="P65" s="38"/>
      <c r="Q65" s="38"/>
      <c r="R65" s="17"/>
    </row>
    <row r="66" spans="1:18" ht="12.75" x14ac:dyDescent="0.2">
      <c r="A66" s="68" t="s">
        <v>74</v>
      </c>
      <c r="B66" s="27">
        <v>36.777900000000002</v>
      </c>
      <c r="C66" s="28">
        <v>4.0303800000000001</v>
      </c>
      <c r="D66" s="28">
        <v>2.1384400000000001</v>
      </c>
      <c r="E66" s="28">
        <v>0</v>
      </c>
      <c r="F66" s="39">
        <f t="shared" si="0"/>
        <v>44.871316000000007</v>
      </c>
      <c r="G66" s="27">
        <v>0.695994000000006</v>
      </c>
      <c r="H66" s="28">
        <v>0.13704899999999887</v>
      </c>
      <c r="I66" s="28">
        <v>0.79587600000000003</v>
      </c>
      <c r="J66" s="28">
        <v>0</v>
      </c>
      <c r="K66" s="426">
        <f t="shared" si="3"/>
        <v>2.3452074000000049</v>
      </c>
      <c r="L66" s="71"/>
      <c r="M66" s="17"/>
      <c r="N66" s="38"/>
      <c r="O66" s="38"/>
      <c r="P66" s="38"/>
      <c r="Q66" s="38"/>
      <c r="R66" s="17"/>
    </row>
    <row r="67" spans="1:18" ht="13.5" x14ac:dyDescent="0.2">
      <c r="A67" s="68" t="s">
        <v>657</v>
      </c>
      <c r="B67" s="27">
        <v>12.078710000000001</v>
      </c>
      <c r="C67" s="28">
        <v>0</v>
      </c>
      <c r="D67" s="28">
        <v>0</v>
      </c>
      <c r="E67" s="28">
        <v>0</v>
      </c>
      <c r="F67" s="39">
        <f t="shared" si="0"/>
        <v>12.078710000000001</v>
      </c>
      <c r="G67" s="27">
        <v>12.078710000000001</v>
      </c>
      <c r="H67" s="28">
        <v>0</v>
      </c>
      <c r="I67" s="28">
        <v>0</v>
      </c>
      <c r="J67" s="28">
        <v>0</v>
      </c>
      <c r="K67" s="426">
        <f t="shared" si="3"/>
        <v>12.078710000000001</v>
      </c>
      <c r="L67" s="71"/>
      <c r="M67" s="17"/>
      <c r="N67" s="38"/>
      <c r="O67" s="38"/>
      <c r="P67" s="38"/>
      <c r="Q67" s="38"/>
      <c r="R67" s="17"/>
    </row>
    <row r="68" spans="1:18" ht="12.75" x14ac:dyDescent="0.2">
      <c r="A68" s="68" t="s">
        <v>75</v>
      </c>
      <c r="B68" s="27">
        <v>10.9749</v>
      </c>
      <c r="C68" s="28">
        <v>0</v>
      </c>
      <c r="D68" s="28">
        <v>0</v>
      </c>
      <c r="E68" s="28">
        <v>0</v>
      </c>
      <c r="F68" s="39">
        <f t="shared" si="0"/>
        <v>10.9749</v>
      </c>
      <c r="G68" s="27">
        <v>1.1106299999999987</v>
      </c>
      <c r="H68" s="28">
        <v>0</v>
      </c>
      <c r="I68" s="28">
        <v>0</v>
      </c>
      <c r="J68" s="28">
        <v>0</v>
      </c>
      <c r="K68" s="426">
        <f t="shared" si="3"/>
        <v>1.1106299999999987</v>
      </c>
      <c r="L68" s="71"/>
      <c r="M68" s="17"/>
      <c r="N68" s="38"/>
      <c r="O68" s="38"/>
      <c r="P68" s="38"/>
      <c r="Q68" s="38"/>
      <c r="R68" s="17"/>
    </row>
    <row r="69" spans="1:18" ht="12.75" x14ac:dyDescent="0.2">
      <c r="A69" s="68" t="s">
        <v>76</v>
      </c>
      <c r="B69" s="27">
        <v>9.4522499999999994</v>
      </c>
      <c r="C69" s="28">
        <v>2.0386199999999999</v>
      </c>
      <c r="D69" s="28">
        <v>0.47738799999999998</v>
      </c>
      <c r="E69" s="28">
        <v>0</v>
      </c>
      <c r="F69" s="39">
        <v>12.397907199999999</v>
      </c>
      <c r="G69" s="27">
        <v>0.55717600000000012</v>
      </c>
      <c r="H69" s="28">
        <v>4.4619999999999882E-2</v>
      </c>
      <c r="I69" s="28">
        <v>0.25090499999999999</v>
      </c>
      <c r="J69" s="28">
        <v>0</v>
      </c>
      <c r="K69" s="426">
        <f t="shared" si="3"/>
        <v>1.0785155</v>
      </c>
      <c r="L69" s="67"/>
      <c r="M69" s="17"/>
      <c r="N69" s="38"/>
      <c r="O69" s="38"/>
      <c r="P69" s="38"/>
      <c r="Q69" s="38"/>
      <c r="R69" s="17"/>
    </row>
    <row r="70" spans="1:18" ht="12.75" x14ac:dyDescent="0.2">
      <c r="A70" s="68" t="s">
        <v>77</v>
      </c>
      <c r="B70" s="27">
        <v>0.30785699999999999</v>
      </c>
      <c r="C70" s="28">
        <v>2.5148E-2</v>
      </c>
      <c r="D70" s="28">
        <v>6.6519999999999999E-3</v>
      </c>
      <c r="E70" s="28">
        <v>0</v>
      </c>
      <c r="F70" s="39">
        <v>0.3456438</v>
      </c>
      <c r="G70" s="27">
        <v>3.5856999999999972E-2</v>
      </c>
      <c r="H70" s="28">
        <v>4.1479999999999989E-3</v>
      </c>
      <c r="I70" s="28">
        <v>3.4299999999999956E-4</v>
      </c>
      <c r="J70" s="28">
        <v>0</v>
      </c>
      <c r="K70" s="426">
        <f t="shared" si="3"/>
        <v>4.0656699999999969E-2</v>
      </c>
      <c r="L70" s="67"/>
      <c r="M70" s="17"/>
      <c r="N70" s="38"/>
      <c r="O70" s="38"/>
      <c r="P70" s="38"/>
      <c r="Q70" s="38"/>
      <c r="R70" s="17"/>
    </row>
    <row r="71" spans="1:18" ht="12.75" x14ac:dyDescent="0.2">
      <c r="A71" s="68" t="s">
        <v>78</v>
      </c>
      <c r="B71" s="27">
        <v>24.275230000000001</v>
      </c>
      <c r="C71" s="28">
        <v>10.928093000000001</v>
      </c>
      <c r="D71" s="28">
        <v>1.1949470000000002</v>
      </c>
      <c r="E71" s="28">
        <v>0</v>
      </c>
      <c r="F71" s="39">
        <f t="shared" si="0"/>
        <v>37.473722299999999</v>
      </c>
      <c r="G71" s="27">
        <v>0.39644800000000302</v>
      </c>
      <c r="H71" s="28">
        <v>8.510000000000062E-2</v>
      </c>
      <c r="I71" s="28">
        <v>1.4595999999999831E-2</v>
      </c>
      <c r="J71" s="28">
        <v>0</v>
      </c>
      <c r="K71" s="426">
        <f t="shared" si="3"/>
        <v>0.5092804000000033</v>
      </c>
      <c r="L71" s="67"/>
      <c r="M71" s="17"/>
      <c r="N71" s="38"/>
      <c r="O71" s="38"/>
      <c r="P71" s="38"/>
      <c r="Q71" s="38"/>
      <c r="R71" s="17"/>
    </row>
    <row r="72" spans="1:18" ht="12.75" x14ac:dyDescent="0.2">
      <c r="A72" s="68" t="s">
        <v>79</v>
      </c>
      <c r="B72" s="27">
        <v>61.235759999999999</v>
      </c>
      <c r="C72" s="28">
        <v>4.6367579999999995</v>
      </c>
      <c r="D72" s="28">
        <v>1.7665249999999999</v>
      </c>
      <c r="E72" s="28">
        <v>0</v>
      </c>
      <c r="F72" s="39">
        <f t="shared" si="0"/>
        <v>69.228915499999999</v>
      </c>
      <c r="G72" s="27">
        <v>5.9769170000000003</v>
      </c>
      <c r="H72" s="28">
        <v>0.40529199999999843</v>
      </c>
      <c r="I72" s="28">
        <v>0.19596499999999972</v>
      </c>
      <c r="J72" s="28">
        <v>0</v>
      </c>
      <c r="K72" s="426">
        <f t="shared" si="3"/>
        <v>6.7545424999999977</v>
      </c>
      <c r="L72" s="71"/>
      <c r="M72" s="17"/>
      <c r="N72" s="38"/>
      <c r="O72" s="38"/>
      <c r="P72" s="38"/>
      <c r="Q72" s="38"/>
      <c r="R72" s="17"/>
    </row>
    <row r="73" spans="1:18" ht="12.75" x14ac:dyDescent="0.2">
      <c r="A73" s="68" t="s">
        <v>105</v>
      </c>
      <c r="B73" s="27">
        <v>263.77789999999999</v>
      </c>
      <c r="C73" s="28">
        <v>1432.7659999999998</v>
      </c>
      <c r="D73" s="28">
        <v>27.464029999999998</v>
      </c>
      <c r="E73" s="28">
        <v>1.52</v>
      </c>
      <c r="F73" s="39">
        <f t="shared" si="0"/>
        <v>1750.245557</v>
      </c>
      <c r="G73" s="27">
        <v>36.024230999999929</v>
      </c>
      <c r="H73" s="28">
        <v>984.89342799999986</v>
      </c>
      <c r="I73" s="28">
        <v>21.083248999999999</v>
      </c>
      <c r="J73" s="28">
        <v>-2.8169809999999997</v>
      </c>
      <c r="K73" s="426">
        <f t="shared" si="3"/>
        <v>1058.1588510999998</v>
      </c>
      <c r="L73" s="67"/>
      <c r="M73" s="17"/>
      <c r="N73" s="38"/>
      <c r="O73" s="38"/>
      <c r="P73" s="38"/>
      <c r="Q73" s="38"/>
      <c r="R73" s="17"/>
    </row>
    <row r="74" spans="1:18" ht="12.75" x14ac:dyDescent="0.2">
      <c r="A74" s="68" t="s">
        <v>106</v>
      </c>
      <c r="B74" s="27">
        <v>1.4600000000000002</v>
      </c>
      <c r="C74" s="28">
        <v>4.3010000000000002</v>
      </c>
      <c r="D74" s="28">
        <v>0</v>
      </c>
      <c r="E74" s="28">
        <v>0</v>
      </c>
      <c r="F74" s="39">
        <f t="shared" si="0"/>
        <v>5.7610000000000001</v>
      </c>
      <c r="G74" s="27">
        <v>0.75642500000000013</v>
      </c>
      <c r="H74" s="28">
        <v>3.2201010000000001</v>
      </c>
      <c r="I74" s="28">
        <v>0</v>
      </c>
      <c r="J74" s="28">
        <v>0</v>
      </c>
      <c r="K74" s="426">
        <f t="shared" si="3"/>
        <v>3.9765260000000002</v>
      </c>
      <c r="L74" s="67"/>
      <c r="M74" s="17"/>
      <c r="N74" s="38"/>
      <c r="O74" s="38"/>
      <c r="P74" s="38"/>
      <c r="Q74" s="38"/>
      <c r="R74" s="17"/>
    </row>
    <row r="75" spans="1:18" ht="12.75" x14ac:dyDescent="0.2">
      <c r="A75" s="68" t="s">
        <v>81</v>
      </c>
      <c r="B75" s="27">
        <v>3.2759999999999998</v>
      </c>
      <c r="C75" s="28">
        <v>18.266300000000001</v>
      </c>
      <c r="D75" s="28">
        <v>0.185</v>
      </c>
      <c r="E75" s="28">
        <v>0</v>
      </c>
      <c r="F75" s="39">
        <v>21.893800000000002</v>
      </c>
      <c r="G75" s="27">
        <v>0</v>
      </c>
      <c r="H75" s="28">
        <v>0</v>
      </c>
      <c r="I75" s="28">
        <v>4.4373000000000024E-2</v>
      </c>
      <c r="J75" s="28">
        <v>0</v>
      </c>
      <c r="K75" s="426">
        <f t="shared" si="3"/>
        <v>8.4308700000000042E-2</v>
      </c>
      <c r="L75" s="67"/>
      <c r="M75" s="17"/>
      <c r="N75" s="38"/>
      <c r="O75" s="38"/>
      <c r="P75" s="38"/>
      <c r="Q75" s="38"/>
      <c r="R75" s="17"/>
    </row>
    <row r="76" spans="1:18" ht="12.75" x14ac:dyDescent="0.2">
      <c r="A76" s="68" t="s">
        <v>82</v>
      </c>
      <c r="B76" s="27">
        <v>32.407378999999999</v>
      </c>
      <c r="C76" s="28">
        <v>41.674940999999997</v>
      </c>
      <c r="D76" s="28">
        <v>10.880837999999999</v>
      </c>
      <c r="E76" s="28">
        <v>0</v>
      </c>
      <c r="F76" s="39">
        <v>94.755912199999997</v>
      </c>
      <c r="G76" s="27">
        <v>16.486203999999997</v>
      </c>
      <c r="H76" s="28">
        <v>40.949083999999999</v>
      </c>
      <c r="I76" s="28">
        <v>10.715686999999999</v>
      </c>
      <c r="J76" s="28">
        <v>0</v>
      </c>
      <c r="K76" s="426">
        <f t="shared" si="3"/>
        <v>77.795093299999991</v>
      </c>
      <c r="L76" s="67"/>
      <c r="M76" s="17"/>
      <c r="N76" s="38"/>
      <c r="O76" s="38"/>
      <c r="P76" s="38"/>
      <c r="Q76" s="38"/>
      <c r="R76" s="17"/>
    </row>
    <row r="77" spans="1:18" ht="12.75" x14ac:dyDescent="0.2">
      <c r="A77" s="68" t="s">
        <v>83</v>
      </c>
      <c r="B77" s="27">
        <v>87.910130000000009</v>
      </c>
      <c r="C77" s="28">
        <v>3.8561399999999999</v>
      </c>
      <c r="D77" s="28">
        <v>3.9913410000000002</v>
      </c>
      <c r="E77" s="28">
        <v>0</v>
      </c>
      <c r="F77" s="39">
        <v>99.349817900000005</v>
      </c>
      <c r="G77" s="27">
        <v>15.677515000000014</v>
      </c>
      <c r="H77" s="28">
        <v>2.1590000000002441E-3</v>
      </c>
      <c r="I77" s="28">
        <v>1.3561340000000004</v>
      </c>
      <c r="J77" s="28">
        <v>0</v>
      </c>
      <c r="K77" s="426">
        <f t="shared" si="3"/>
        <v>18.256328600000014</v>
      </c>
      <c r="L77" s="67"/>
      <c r="M77" s="17"/>
      <c r="N77" s="38"/>
      <c r="O77" s="38"/>
      <c r="P77" s="38"/>
      <c r="Q77" s="38"/>
      <c r="R77" s="17"/>
    </row>
    <row r="78" spans="1:18" ht="12.75" x14ac:dyDescent="0.2">
      <c r="A78" s="68" t="s">
        <v>84</v>
      </c>
      <c r="B78" s="27">
        <v>6.96</v>
      </c>
      <c r="C78" s="28">
        <v>0.17080000000000001</v>
      </c>
      <c r="D78" s="28">
        <v>2.1474E-2</v>
      </c>
      <c r="E78" s="28">
        <v>0</v>
      </c>
      <c r="F78" s="39">
        <v>7.1716005999999997</v>
      </c>
      <c r="G78" s="27">
        <v>1.9513209999999992</v>
      </c>
      <c r="H78" s="28">
        <v>2.3558000000000023E-2</v>
      </c>
      <c r="I78" s="28">
        <v>1.7539999999999986E-3</v>
      </c>
      <c r="J78" s="28">
        <v>0</v>
      </c>
      <c r="K78" s="426">
        <f t="shared" si="3"/>
        <v>1.9782115999999992</v>
      </c>
      <c r="L78" s="67"/>
      <c r="M78" s="17"/>
      <c r="N78" s="38"/>
      <c r="O78" s="38"/>
      <c r="P78" s="38"/>
      <c r="Q78" s="38"/>
      <c r="R78" s="17"/>
    </row>
    <row r="79" spans="1:18" ht="12.75" x14ac:dyDescent="0.2">
      <c r="A79" s="68" t="s">
        <v>85</v>
      </c>
      <c r="B79" s="27">
        <v>2.4199000000000002</v>
      </c>
      <c r="C79" s="28">
        <v>2.3216000000000001</v>
      </c>
      <c r="D79" s="28">
        <v>0</v>
      </c>
      <c r="E79" s="28">
        <v>0</v>
      </c>
      <c r="F79" s="39">
        <f t="shared" ref="F79:F93" si="4">B79+C79+D79*1.9+E79</f>
        <v>4.7415000000000003</v>
      </c>
      <c r="G79" s="27">
        <v>1.0888170000000001</v>
      </c>
      <c r="H79" s="28">
        <v>1.2520120000000003</v>
      </c>
      <c r="I79" s="28">
        <v>0</v>
      </c>
      <c r="J79" s="28">
        <v>0</v>
      </c>
      <c r="K79" s="426">
        <f t="shared" si="3"/>
        <v>2.3408290000000003</v>
      </c>
      <c r="L79" s="67"/>
      <c r="M79" s="17"/>
      <c r="N79" s="38"/>
      <c r="O79" s="38"/>
      <c r="P79" s="38"/>
      <c r="Q79" s="38"/>
      <c r="R79" s="17"/>
    </row>
    <row r="80" spans="1:18" ht="13.5" x14ac:dyDescent="0.2">
      <c r="A80" s="68" t="s">
        <v>658</v>
      </c>
      <c r="B80" s="27">
        <v>4.94414</v>
      </c>
      <c r="C80" s="28">
        <v>26.14</v>
      </c>
      <c r="D80" s="28">
        <v>1.2909999999999999</v>
      </c>
      <c r="E80" s="28">
        <v>0</v>
      </c>
      <c r="F80" s="39">
        <f t="shared" si="4"/>
        <v>33.537040000000005</v>
      </c>
      <c r="G80" s="27">
        <v>4.94414</v>
      </c>
      <c r="H80" s="28">
        <v>26.14</v>
      </c>
      <c r="I80" s="28">
        <v>1.2909999999999999</v>
      </c>
      <c r="J80" s="28">
        <v>0</v>
      </c>
      <c r="K80" s="426">
        <f t="shared" si="3"/>
        <v>33.537040000000005</v>
      </c>
      <c r="L80" s="67"/>
      <c r="M80" s="17"/>
      <c r="N80" s="38"/>
      <c r="O80" s="38"/>
      <c r="P80" s="38"/>
      <c r="Q80" s="38"/>
      <c r="R80" s="17"/>
    </row>
    <row r="81" spans="1:18" ht="12.75" x14ac:dyDescent="0.2">
      <c r="A81" s="68" t="s">
        <v>86</v>
      </c>
      <c r="B81" s="27">
        <v>147.415628</v>
      </c>
      <c r="C81" s="28">
        <v>27.471896000000001</v>
      </c>
      <c r="D81" s="28">
        <v>5.5158760000000004</v>
      </c>
      <c r="E81" s="28">
        <v>0</v>
      </c>
      <c r="F81" s="39">
        <f t="shared" si="4"/>
        <v>185.36768839999999</v>
      </c>
      <c r="G81" s="27">
        <v>41.512108999999995</v>
      </c>
      <c r="H81" s="28">
        <v>6.9053590000000042</v>
      </c>
      <c r="I81" s="28">
        <v>2.2338819999999995</v>
      </c>
      <c r="J81" s="28">
        <v>0</v>
      </c>
      <c r="K81" s="426">
        <f t="shared" si="3"/>
        <v>52.6618438</v>
      </c>
      <c r="L81" s="67"/>
      <c r="M81" s="17"/>
      <c r="N81" s="38"/>
      <c r="O81" s="38"/>
      <c r="P81" s="38"/>
      <c r="Q81" s="38"/>
      <c r="R81" s="17"/>
    </row>
    <row r="82" spans="1:18" ht="12.75" x14ac:dyDescent="0.2">
      <c r="A82" s="68" t="s">
        <v>87</v>
      </c>
      <c r="B82" s="27">
        <v>16.443294000000002</v>
      </c>
      <c r="C82" s="28">
        <v>1.11321</v>
      </c>
      <c r="D82" s="28">
        <v>0.98284099999999996</v>
      </c>
      <c r="E82" s="28">
        <v>0</v>
      </c>
      <c r="F82" s="39">
        <f t="shared" si="4"/>
        <v>19.423901900000001</v>
      </c>
      <c r="G82" s="27">
        <v>1.3920929999999991</v>
      </c>
      <c r="H82" s="28">
        <v>1.11321</v>
      </c>
      <c r="I82" s="28">
        <v>0.98284099999999996</v>
      </c>
      <c r="J82" s="28">
        <v>0</v>
      </c>
      <c r="K82" s="426">
        <f t="shared" si="3"/>
        <v>4.372700899999999</v>
      </c>
      <c r="L82" s="67"/>
      <c r="M82" s="17"/>
      <c r="N82" s="38"/>
      <c r="O82" s="38"/>
      <c r="P82" s="38"/>
      <c r="Q82" s="38"/>
      <c r="R82" s="17"/>
    </row>
    <row r="83" spans="1:18" ht="12.75" x14ac:dyDescent="0.2">
      <c r="A83" s="68" t="s">
        <v>88</v>
      </c>
      <c r="B83" s="27">
        <v>6.63</v>
      </c>
      <c r="C83" s="28">
        <v>13.958460000000001</v>
      </c>
      <c r="D83" s="28">
        <v>2.4105749999999997</v>
      </c>
      <c r="E83" s="28">
        <v>0</v>
      </c>
      <c r="F83" s="39">
        <f t="shared" si="4"/>
        <v>25.168552500000001</v>
      </c>
      <c r="G83" s="27">
        <v>5.09565</v>
      </c>
      <c r="H83" s="28">
        <v>12.152317</v>
      </c>
      <c r="I83" s="28">
        <v>2.0050949999999998</v>
      </c>
      <c r="J83" s="28">
        <v>0</v>
      </c>
      <c r="K83" s="426">
        <f t="shared" si="3"/>
        <v>21.057647499999998</v>
      </c>
      <c r="L83" s="67"/>
      <c r="M83" s="17"/>
      <c r="N83" s="38"/>
      <c r="O83" s="38"/>
      <c r="P83" s="38"/>
      <c r="Q83" s="38"/>
      <c r="R83" s="17"/>
    </row>
    <row r="84" spans="1:18" ht="12.75" x14ac:dyDescent="0.2">
      <c r="A84" s="68" t="s">
        <v>89</v>
      </c>
      <c r="B84" s="27">
        <v>54.1145</v>
      </c>
      <c r="C84" s="28">
        <v>5.6641899999999996</v>
      </c>
      <c r="D84" s="28">
        <v>1.9804299999999999</v>
      </c>
      <c r="E84" s="28">
        <v>0</v>
      </c>
      <c r="F84" s="39">
        <f t="shared" si="4"/>
        <v>63.541506999999996</v>
      </c>
      <c r="G84" s="27">
        <v>1.8049609999999987</v>
      </c>
      <c r="H84" s="28">
        <v>3.3477659999999996</v>
      </c>
      <c r="I84" s="28">
        <v>0.71584199999999987</v>
      </c>
      <c r="J84" s="28">
        <v>0</v>
      </c>
      <c r="K84" s="426">
        <f t="shared" si="3"/>
        <v>6.5128267999999983</v>
      </c>
      <c r="L84" s="67"/>
      <c r="M84" s="17"/>
      <c r="N84" s="38"/>
      <c r="O84" s="38"/>
      <c r="P84" s="38"/>
      <c r="Q84" s="38"/>
      <c r="R84" s="17"/>
    </row>
    <row r="85" spans="1:18" ht="12.75" x14ac:dyDescent="0.2">
      <c r="A85" s="68" t="s">
        <v>90</v>
      </c>
      <c r="B85" s="27">
        <v>66.59</v>
      </c>
      <c r="C85" s="28">
        <v>1.9330000000000001</v>
      </c>
      <c r="D85" s="28">
        <v>1.2010000000000001</v>
      </c>
      <c r="E85" s="28">
        <v>0</v>
      </c>
      <c r="F85" s="39">
        <f t="shared" si="4"/>
        <v>70.804900000000004</v>
      </c>
      <c r="G85" s="27">
        <v>14.995764000000008</v>
      </c>
      <c r="H85" s="28">
        <v>0.23949900000000035</v>
      </c>
      <c r="I85" s="28">
        <v>0.25535400000000008</v>
      </c>
      <c r="J85" s="28">
        <v>0</v>
      </c>
      <c r="K85" s="426">
        <f t="shared" si="3"/>
        <v>15.720435600000009</v>
      </c>
      <c r="L85" s="67"/>
      <c r="M85" s="17"/>
      <c r="N85" s="38"/>
      <c r="O85" s="38"/>
      <c r="P85" s="38"/>
      <c r="Q85" s="38"/>
      <c r="R85" s="17"/>
    </row>
    <row r="86" spans="1:18" ht="12.75" x14ac:dyDescent="0.2">
      <c r="A86" s="68" t="s">
        <v>91</v>
      </c>
      <c r="B86" s="27">
        <v>13.58555</v>
      </c>
      <c r="C86" s="28">
        <v>0</v>
      </c>
      <c r="D86" s="28">
        <v>0</v>
      </c>
      <c r="E86" s="28">
        <v>0</v>
      </c>
      <c r="F86" s="39">
        <f t="shared" si="4"/>
        <v>13.58555</v>
      </c>
      <c r="G86" s="27">
        <v>6.1959789999999995</v>
      </c>
      <c r="H86" s="28">
        <v>0</v>
      </c>
      <c r="I86" s="28">
        <v>0</v>
      </c>
      <c r="J86" s="28">
        <v>0</v>
      </c>
      <c r="K86" s="426">
        <f t="shared" si="3"/>
        <v>6.1959789999999995</v>
      </c>
      <c r="L86" s="67"/>
      <c r="M86" s="17"/>
      <c r="N86" s="38"/>
      <c r="O86" s="38"/>
      <c r="P86" s="38"/>
      <c r="Q86" s="38"/>
      <c r="R86" s="17"/>
    </row>
    <row r="87" spans="1:18" ht="12.75" x14ac:dyDescent="0.2">
      <c r="A87" s="68" t="s">
        <v>92</v>
      </c>
      <c r="B87" s="27">
        <v>33.921280000000003</v>
      </c>
      <c r="C87" s="28">
        <v>51.263599999999997</v>
      </c>
      <c r="D87" s="28">
        <v>6.4123239999999999</v>
      </c>
      <c r="E87" s="28">
        <v>0</v>
      </c>
      <c r="F87" s="39">
        <f t="shared" si="4"/>
        <v>97.368295599999996</v>
      </c>
      <c r="G87" s="27">
        <v>11.505237000000001</v>
      </c>
      <c r="H87" s="28">
        <v>44.312503</v>
      </c>
      <c r="I87" s="28">
        <v>5.9612270000000001</v>
      </c>
      <c r="J87" s="28">
        <v>0</v>
      </c>
      <c r="K87" s="426">
        <f t="shared" si="3"/>
        <v>67.144071300000007</v>
      </c>
      <c r="L87" s="67"/>
      <c r="M87" s="17"/>
      <c r="N87" s="38"/>
      <c r="O87" s="38"/>
      <c r="P87" s="38"/>
      <c r="Q87" s="38"/>
      <c r="R87" s="17"/>
    </row>
    <row r="88" spans="1:18" ht="12.75" x14ac:dyDescent="0.2">
      <c r="A88" s="68" t="s">
        <v>496</v>
      </c>
      <c r="B88" s="27">
        <v>2.7349000000000001</v>
      </c>
      <c r="C88" s="28">
        <v>7.3113000000000001</v>
      </c>
      <c r="D88" s="28">
        <v>0.92462100000000003</v>
      </c>
      <c r="E88" s="28">
        <v>0</v>
      </c>
      <c r="F88" s="39">
        <f t="shared" si="4"/>
        <v>11.8029799</v>
      </c>
      <c r="G88" s="27">
        <v>2.685476</v>
      </c>
      <c r="H88" s="28">
        <v>7.293749</v>
      </c>
      <c r="I88" s="28">
        <v>0.92210500000000006</v>
      </c>
      <c r="J88" s="28">
        <v>0</v>
      </c>
      <c r="K88" s="426">
        <f t="shared" si="3"/>
        <v>11.7312245</v>
      </c>
      <c r="L88" s="67"/>
      <c r="M88" s="17"/>
      <c r="N88" s="38"/>
      <c r="O88" s="38"/>
      <c r="P88" s="38"/>
      <c r="Q88" s="38"/>
      <c r="R88" s="17"/>
    </row>
    <row r="89" spans="1:18" ht="12.75" x14ac:dyDescent="0.2">
      <c r="A89" s="68" t="s">
        <v>93</v>
      </c>
      <c r="B89" s="27">
        <v>8.6409599999999998</v>
      </c>
      <c r="C89" s="28">
        <v>0.89698100000000003</v>
      </c>
      <c r="D89" s="28">
        <v>0</v>
      </c>
      <c r="E89" s="28">
        <v>0</v>
      </c>
      <c r="F89" s="39">
        <f t="shared" si="4"/>
        <v>9.537941</v>
      </c>
      <c r="G89" s="27">
        <v>3.9996939999999999</v>
      </c>
      <c r="H89" s="28">
        <v>0.45475400000000005</v>
      </c>
      <c r="I89" s="28">
        <v>0</v>
      </c>
      <c r="J89" s="28">
        <v>0</v>
      </c>
      <c r="K89" s="426">
        <f t="shared" si="3"/>
        <v>4.4544480000000002</v>
      </c>
      <c r="L89" s="67"/>
      <c r="M89" s="17"/>
      <c r="N89" s="38"/>
      <c r="O89" s="38"/>
      <c r="P89" s="38"/>
      <c r="Q89" s="38"/>
      <c r="R89" s="17"/>
    </row>
    <row r="90" spans="1:18" ht="12.75" x14ac:dyDescent="0.2">
      <c r="A90" s="68" t="s">
        <v>94</v>
      </c>
      <c r="B90" s="27">
        <v>8.680002</v>
      </c>
      <c r="C90" s="28">
        <v>0.8180639999999999</v>
      </c>
      <c r="D90" s="28">
        <v>0.15056899999999998</v>
      </c>
      <c r="E90" s="28">
        <v>8.9122999999999994E-2</v>
      </c>
      <c r="F90" s="39">
        <f t="shared" si="4"/>
        <v>9.8732701000000009</v>
      </c>
      <c r="G90" s="27">
        <v>1.0476500000000009</v>
      </c>
      <c r="H90" s="28">
        <v>8.7787999999999977E-2</v>
      </c>
      <c r="I90" s="28">
        <v>3.3359999999999779E-3</v>
      </c>
      <c r="J90" s="28">
        <v>1.3489999999999891E-3</v>
      </c>
      <c r="K90" s="426">
        <f t="shared" si="3"/>
        <v>1.1431254000000008</v>
      </c>
      <c r="L90" s="67"/>
      <c r="M90" s="17"/>
      <c r="N90" s="38"/>
      <c r="O90" s="38"/>
      <c r="P90" s="38"/>
      <c r="Q90" s="38"/>
      <c r="R90" s="17"/>
    </row>
    <row r="91" spans="1:18" ht="13.5" x14ac:dyDescent="0.2">
      <c r="A91" s="68" t="s">
        <v>659</v>
      </c>
      <c r="B91" s="27">
        <v>21.999499999999998</v>
      </c>
      <c r="C91" s="28">
        <v>0</v>
      </c>
      <c r="D91" s="28">
        <v>0</v>
      </c>
      <c r="E91" s="28">
        <v>0</v>
      </c>
      <c r="F91" s="39">
        <f t="shared" si="4"/>
        <v>21.999499999999998</v>
      </c>
      <c r="G91" s="27">
        <v>14.093490999999998</v>
      </c>
      <c r="H91" s="28">
        <v>0</v>
      </c>
      <c r="I91" s="28">
        <v>0</v>
      </c>
      <c r="J91" s="28">
        <v>0</v>
      </c>
      <c r="K91" s="426">
        <f t="shared" si="3"/>
        <v>14.093490999999998</v>
      </c>
      <c r="L91" s="67"/>
      <c r="M91" s="17"/>
      <c r="N91" s="38"/>
      <c r="O91" s="38"/>
      <c r="P91" s="38"/>
      <c r="Q91" s="38"/>
      <c r="R91" s="17"/>
    </row>
    <row r="92" spans="1:18" ht="12.75" x14ac:dyDescent="0.2">
      <c r="A92" s="68" t="s">
        <v>96</v>
      </c>
      <c r="B92" s="27">
        <v>0.28893999999999997</v>
      </c>
      <c r="C92" s="28">
        <v>2.2000000000000002</v>
      </c>
      <c r="D92" s="28">
        <v>0.41</v>
      </c>
      <c r="E92" s="28">
        <v>0</v>
      </c>
      <c r="F92" s="39">
        <f t="shared" si="4"/>
        <v>3.2679400000000003</v>
      </c>
      <c r="G92" s="27">
        <v>-1.5310000000000046E-3</v>
      </c>
      <c r="H92" s="28">
        <v>0.96776000000000018</v>
      </c>
      <c r="I92" s="28">
        <v>0.17922099999999999</v>
      </c>
      <c r="J92" s="28">
        <v>0</v>
      </c>
      <c r="K92" s="426">
        <f t="shared" si="3"/>
        <v>1.3067489000000001</v>
      </c>
      <c r="L92" s="67"/>
      <c r="M92" s="17"/>
      <c r="N92" s="38"/>
      <c r="O92" s="38"/>
      <c r="P92" s="38"/>
      <c r="Q92" s="38"/>
      <c r="R92" s="17"/>
    </row>
    <row r="93" spans="1:18" ht="12.75" x14ac:dyDescent="0.2">
      <c r="A93" s="72" t="s">
        <v>97</v>
      </c>
      <c r="B93" s="73">
        <v>100.41160000000001</v>
      </c>
      <c r="C93" s="74">
        <v>207.74783000000002</v>
      </c>
      <c r="D93" s="74">
        <v>39.388560999999996</v>
      </c>
      <c r="E93" s="74">
        <v>17.11</v>
      </c>
      <c r="F93" s="75">
        <f t="shared" si="4"/>
        <v>400.10769590000007</v>
      </c>
      <c r="G93" s="73">
        <v>18.615891000000005</v>
      </c>
      <c r="H93" s="74">
        <v>84.085465000000013</v>
      </c>
      <c r="I93" s="74">
        <v>16.840782999999998</v>
      </c>
      <c r="J93" s="74">
        <v>-2.7450000000008856E-3</v>
      </c>
      <c r="K93" s="427">
        <f t="shared" si="3"/>
        <v>134.69609869999999</v>
      </c>
      <c r="L93" s="67"/>
      <c r="M93" s="17"/>
      <c r="N93" s="38"/>
      <c r="O93" s="38"/>
      <c r="P93" s="38"/>
      <c r="Q93" s="38"/>
      <c r="R93" s="17"/>
    </row>
    <row r="94" spans="1:18" s="81" customFormat="1" ht="13.5" thickBot="1" x14ac:dyDescent="0.25">
      <c r="A94" s="76" t="s">
        <v>107</v>
      </c>
      <c r="B94" s="77">
        <f>SUM(B5:B93)</f>
        <v>4627.907302999999</v>
      </c>
      <c r="C94" s="78">
        <f t="shared" ref="C94:K94" si="5">SUM(C5:C93)</f>
        <v>3564.0633839999982</v>
      </c>
      <c r="D94" s="78">
        <f t="shared" si="5"/>
        <v>281.27750100000003</v>
      </c>
      <c r="E94" s="78">
        <f t="shared" si="5"/>
        <v>137.44080099999999</v>
      </c>
      <c r="F94" s="79">
        <f t="shared" si="5"/>
        <v>8863.8387398999985</v>
      </c>
      <c r="G94" s="77">
        <f t="shared" si="5"/>
        <v>854.22877899999969</v>
      </c>
      <c r="H94" s="78">
        <f t="shared" si="5"/>
        <v>2027.7620360000008</v>
      </c>
      <c r="I94" s="78">
        <f t="shared" si="5"/>
        <v>134.47216199999997</v>
      </c>
      <c r="J94" s="78">
        <f t="shared" si="5"/>
        <v>34.550889999999995</v>
      </c>
      <c r="K94" s="79">
        <f t="shared" si="5"/>
        <v>3172.0388128000004</v>
      </c>
      <c r="L94" s="80"/>
      <c r="M94" s="17"/>
      <c r="N94" s="38"/>
      <c r="O94" s="38"/>
      <c r="P94" s="38"/>
      <c r="Q94" s="38"/>
      <c r="R94" s="17"/>
    </row>
    <row r="95" spans="1:18" ht="12.75" x14ac:dyDescent="0.2">
      <c r="B95" s="38"/>
      <c r="C95" s="38"/>
      <c r="D95" s="38"/>
      <c r="E95" s="38"/>
      <c r="F95" s="38"/>
      <c r="G95" s="67"/>
      <c r="H95" s="67"/>
      <c r="I95" s="67"/>
      <c r="J95" s="67"/>
      <c r="K95" s="67"/>
      <c r="M95" s="17"/>
      <c r="N95" s="38"/>
      <c r="O95" s="38"/>
      <c r="P95" s="38"/>
      <c r="Q95" s="38"/>
      <c r="R95" s="17"/>
    </row>
    <row r="96" spans="1:18" ht="12.75" x14ac:dyDescent="0.2">
      <c r="A96" s="58" t="s">
        <v>163</v>
      </c>
      <c r="B96" s="82"/>
      <c r="C96" s="82"/>
      <c r="D96" s="82"/>
      <c r="E96" s="82"/>
      <c r="F96" s="82"/>
      <c r="G96" s="67"/>
      <c r="H96" s="67"/>
      <c r="I96" s="67"/>
      <c r="J96" s="67"/>
      <c r="K96" s="67"/>
      <c r="M96" s="17"/>
      <c r="N96" s="38"/>
      <c r="O96" s="38"/>
      <c r="P96" s="38"/>
      <c r="Q96" s="38"/>
      <c r="R96" s="17"/>
    </row>
    <row r="97" spans="1:18" ht="13.5" x14ac:dyDescent="0.2">
      <c r="A97" s="58" t="s">
        <v>164</v>
      </c>
      <c r="B97" s="82"/>
      <c r="C97" s="82"/>
      <c r="D97" s="82"/>
      <c r="E97" s="82"/>
      <c r="F97" s="82"/>
      <c r="G97" s="83"/>
      <c r="H97" s="83"/>
      <c r="I97" s="83"/>
      <c r="J97" s="83"/>
      <c r="K97" s="82"/>
      <c r="M97" s="17"/>
      <c r="N97" s="38"/>
      <c r="O97" s="38"/>
      <c r="P97" s="38"/>
      <c r="Q97" s="38"/>
      <c r="R97" s="17"/>
    </row>
    <row r="98" spans="1:18" ht="12.75" x14ac:dyDescent="0.2">
      <c r="A98" s="58" t="s">
        <v>559</v>
      </c>
      <c r="B98" s="82"/>
      <c r="C98" s="82"/>
      <c r="D98" s="82"/>
      <c r="E98" s="82"/>
      <c r="F98" s="82"/>
      <c r="G98" s="83"/>
      <c r="H98" s="83"/>
      <c r="I98" s="83"/>
      <c r="J98" s="83"/>
      <c r="K98" s="83"/>
      <c r="M98" s="17"/>
      <c r="N98" s="38"/>
      <c r="O98" s="38"/>
      <c r="P98" s="38"/>
      <c r="Q98" s="38"/>
      <c r="R98" s="17"/>
    </row>
    <row r="99" spans="1:18" ht="12.75" x14ac:dyDescent="0.2">
      <c r="A99" s="58" t="s">
        <v>508</v>
      </c>
      <c r="B99" s="82"/>
      <c r="C99" s="82"/>
      <c r="D99" s="82"/>
      <c r="E99" s="82"/>
      <c r="F99" s="82"/>
      <c r="G99" s="82"/>
      <c r="H99" s="82"/>
      <c r="I99" s="82"/>
      <c r="J99" s="82"/>
      <c r="K99" s="82"/>
      <c r="M99" s="17"/>
      <c r="N99" s="38"/>
      <c r="O99" s="38"/>
      <c r="P99" s="38"/>
      <c r="Q99" s="38"/>
      <c r="R99" s="17"/>
    </row>
    <row r="100" spans="1:18" ht="12.75" x14ac:dyDescent="0.2">
      <c r="A100" s="58" t="s">
        <v>509</v>
      </c>
      <c r="E100" s="82"/>
      <c r="F100" s="82"/>
      <c r="G100" s="82"/>
      <c r="H100" s="82"/>
      <c r="I100" s="82"/>
      <c r="J100" s="82"/>
      <c r="K100" s="82"/>
      <c r="M100" s="17"/>
      <c r="N100" s="38"/>
      <c r="O100" s="38"/>
      <c r="P100" s="38"/>
      <c r="Q100" s="38"/>
      <c r="R100" s="17"/>
    </row>
    <row r="101" spans="1:18" ht="12.75" x14ac:dyDescent="0.2"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M101" s="17"/>
      <c r="N101" s="38"/>
      <c r="O101" s="38"/>
      <c r="P101" s="38"/>
      <c r="Q101" s="38"/>
      <c r="R101" s="17"/>
    </row>
    <row r="102" spans="1:18" x14ac:dyDescent="0.2">
      <c r="A102" s="357" t="s">
        <v>460</v>
      </c>
      <c r="B102" s="357"/>
      <c r="C102" s="357"/>
      <c r="D102" s="357"/>
      <c r="E102" s="357"/>
      <c r="F102" s="357"/>
    </row>
    <row r="103" spans="1:18" x14ac:dyDescent="0.2">
      <c r="A103" s="357" t="s">
        <v>461</v>
      </c>
      <c r="B103" s="357"/>
      <c r="C103" s="357"/>
      <c r="D103" s="357"/>
      <c r="E103" s="357"/>
      <c r="F103" s="357"/>
    </row>
    <row r="104" spans="1:18" x14ac:dyDescent="0.2">
      <c r="A104" s="357" t="s">
        <v>560</v>
      </c>
      <c r="B104" s="357"/>
      <c r="C104" s="357"/>
      <c r="D104" s="357"/>
      <c r="E104" s="357"/>
      <c r="F104" s="357"/>
    </row>
    <row r="105" spans="1:18" x14ac:dyDescent="0.2">
      <c r="A105" s="357" t="s">
        <v>462</v>
      </c>
      <c r="B105" s="357"/>
      <c r="C105" s="357"/>
      <c r="D105" s="357"/>
      <c r="E105" s="357"/>
      <c r="F105" s="357"/>
    </row>
    <row r="106" spans="1:18" x14ac:dyDescent="0.2">
      <c r="A106" s="357" t="s">
        <v>611</v>
      </c>
      <c r="B106" s="357"/>
      <c r="C106" s="357"/>
      <c r="D106" s="357"/>
      <c r="E106" s="357"/>
      <c r="F106" s="357"/>
    </row>
    <row r="107" spans="1:18" x14ac:dyDescent="0.2">
      <c r="A107" s="357"/>
      <c r="B107" s="357"/>
      <c r="C107" s="357"/>
      <c r="D107" s="357"/>
      <c r="E107" s="357"/>
      <c r="F107" s="357"/>
    </row>
  </sheetData>
  <mergeCells count="3">
    <mergeCell ref="A2:F2"/>
    <mergeCell ref="G2:K2"/>
    <mergeCell ref="A1:H1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E1"/>
    </sheetView>
  </sheetViews>
  <sheetFormatPr baseColWidth="10" defaultColWidth="11.42578125" defaultRowHeight="12.75" x14ac:dyDescent="0.2"/>
  <cols>
    <col min="1" max="1" width="27.140625" style="17" customWidth="1"/>
    <col min="2" max="16384" width="11.42578125" style="17"/>
  </cols>
  <sheetData>
    <row r="1" spans="1:8" ht="114.75" customHeight="1" thickBot="1" x14ac:dyDescent="0.25">
      <c r="A1" s="455" t="s">
        <v>262</v>
      </c>
      <c r="B1" s="455"/>
      <c r="C1" s="455"/>
      <c r="D1" s="455"/>
      <c r="E1" s="455"/>
    </row>
    <row r="2" spans="1:8" ht="39" x14ac:dyDescent="0.2">
      <c r="A2" s="286" t="s">
        <v>108</v>
      </c>
      <c r="B2" s="282" t="s">
        <v>249</v>
      </c>
      <c r="C2" s="282" t="s">
        <v>250</v>
      </c>
      <c r="D2" s="282" t="s">
        <v>260</v>
      </c>
      <c r="E2" s="282" t="s">
        <v>252</v>
      </c>
      <c r="F2" s="282" t="s">
        <v>253</v>
      </c>
      <c r="G2" s="283" t="s">
        <v>254</v>
      </c>
    </row>
    <row r="3" spans="1:8" ht="24" x14ac:dyDescent="0.25">
      <c r="A3" s="287" t="s">
        <v>261</v>
      </c>
      <c r="B3" s="288" t="s">
        <v>255</v>
      </c>
      <c r="C3" s="284" t="s">
        <v>256</v>
      </c>
      <c r="D3" s="289" t="s">
        <v>257</v>
      </c>
      <c r="E3" s="284" t="s">
        <v>255</v>
      </c>
      <c r="F3" s="290" t="s">
        <v>255</v>
      </c>
      <c r="G3" s="285"/>
      <c r="H3" s="85"/>
    </row>
    <row r="4" spans="1:8" ht="17.25" x14ac:dyDescent="0.25">
      <c r="A4" s="407" t="s">
        <v>604</v>
      </c>
      <c r="B4" s="27">
        <v>15.35</v>
      </c>
      <c r="C4" s="28">
        <v>12.53</v>
      </c>
      <c r="D4" s="28">
        <v>3.3</v>
      </c>
      <c r="E4" s="28">
        <v>1.6</v>
      </c>
      <c r="F4" s="39">
        <f>B4+C4+D4*1.9+E4</f>
        <v>35.75</v>
      </c>
      <c r="G4" s="42">
        <v>2009</v>
      </c>
    </row>
    <row r="5" spans="1:8" ht="17.25" x14ac:dyDescent="0.25">
      <c r="A5" s="407" t="s">
        <v>605</v>
      </c>
      <c r="B5" s="27">
        <v>18.29</v>
      </c>
      <c r="C5" s="28">
        <v>4.7</v>
      </c>
      <c r="D5" s="28">
        <v>1.06</v>
      </c>
      <c r="E5" s="28">
        <v>0</v>
      </c>
      <c r="F5" s="39">
        <f t="shared" ref="F5:F8" si="0">B5+C5+D5*1.9+E5</f>
        <v>25.003999999999998</v>
      </c>
      <c r="G5" s="42">
        <v>2008</v>
      </c>
    </row>
    <row r="6" spans="1:8" ht="15" x14ac:dyDescent="0.25">
      <c r="A6" s="375" t="s">
        <v>476</v>
      </c>
      <c r="B6" s="27">
        <v>7.3999999999999996E-2</v>
      </c>
      <c r="C6" s="28">
        <v>0</v>
      </c>
      <c r="D6" s="28">
        <v>0</v>
      </c>
      <c r="E6" s="28">
        <v>0</v>
      </c>
      <c r="F6" s="39">
        <f t="shared" si="0"/>
        <v>7.3999999999999996E-2</v>
      </c>
      <c r="G6" s="45">
        <v>1976</v>
      </c>
    </row>
    <row r="7" spans="1:8" ht="15" x14ac:dyDescent="0.25">
      <c r="A7" s="407" t="s">
        <v>303</v>
      </c>
      <c r="B7" s="27">
        <v>1.67</v>
      </c>
      <c r="C7" s="28">
        <v>0</v>
      </c>
      <c r="D7" s="28">
        <v>0</v>
      </c>
      <c r="E7" s="28">
        <v>0</v>
      </c>
      <c r="F7" s="39">
        <f t="shared" si="0"/>
        <v>1.67</v>
      </c>
      <c r="G7" s="45">
        <v>2007</v>
      </c>
    </row>
    <row r="8" spans="1:8" ht="17.25" x14ac:dyDescent="0.25">
      <c r="A8" s="376" t="s">
        <v>609</v>
      </c>
      <c r="B8" s="73">
        <v>0</v>
      </c>
      <c r="C8" s="74">
        <v>45.41601</v>
      </c>
      <c r="D8" s="74">
        <v>0</v>
      </c>
      <c r="E8" s="74">
        <v>0.91245699999999996</v>
      </c>
      <c r="F8" s="75">
        <f t="shared" si="0"/>
        <v>46.328467000000003</v>
      </c>
      <c r="G8" s="370">
        <v>2008</v>
      </c>
      <c r="H8" s="37" t="s">
        <v>69</v>
      </c>
    </row>
    <row r="9" spans="1:8" ht="13.5" thickBot="1" x14ac:dyDescent="0.25">
      <c r="A9" s="88" t="s">
        <v>110</v>
      </c>
      <c r="B9" s="89">
        <f>SUM(B4:B8)</f>
        <v>35.384</v>
      </c>
      <c r="C9" s="51">
        <f>SUM(C4:C8)</f>
        <v>62.646010000000004</v>
      </c>
      <c r="D9" s="78">
        <f>SUM(D4:D8)</f>
        <v>4.3599999999999994</v>
      </c>
      <c r="E9" s="51">
        <f>SUM(E4:E8)</f>
        <v>2.5124569999999999</v>
      </c>
      <c r="F9" s="78">
        <f>SUM(F4:F8)</f>
        <v>108.82646700000001</v>
      </c>
      <c r="G9" s="90"/>
    </row>
    <row r="10" spans="1:8" x14ac:dyDescent="0.2">
      <c r="A10" s="91"/>
      <c r="B10" s="92"/>
      <c r="C10" s="92"/>
      <c r="D10" s="92"/>
      <c r="E10" s="92"/>
      <c r="F10" s="92"/>
      <c r="G10" s="58"/>
    </row>
    <row r="11" spans="1:8" ht="14.25" x14ac:dyDescent="0.2">
      <c r="A11" s="16" t="s">
        <v>165</v>
      </c>
      <c r="B11" s="16"/>
      <c r="C11" s="16"/>
      <c r="D11" s="16"/>
      <c r="E11" s="16"/>
      <c r="F11" s="16"/>
      <c r="G11" s="16"/>
      <c r="H11" s="16"/>
    </row>
    <row r="12" spans="1:8" x14ac:dyDescent="0.2">
      <c r="A12" s="16" t="s">
        <v>111</v>
      </c>
      <c r="B12" s="16"/>
      <c r="C12" s="16"/>
      <c r="D12" s="16"/>
      <c r="E12" s="16"/>
      <c r="F12" s="16"/>
      <c r="G12" s="16"/>
      <c r="H12" s="16"/>
    </row>
    <row r="13" spans="1:8" x14ac:dyDescent="0.2">
      <c r="A13" s="16" t="s">
        <v>581</v>
      </c>
      <c r="B13" s="16"/>
      <c r="C13" s="16"/>
      <c r="D13" s="16"/>
      <c r="E13" s="16"/>
      <c r="F13" s="16"/>
      <c r="G13" s="16"/>
      <c r="H13" s="16"/>
    </row>
    <row r="14" spans="1:8" x14ac:dyDescent="0.2">
      <c r="A14" s="16" t="s">
        <v>606</v>
      </c>
      <c r="B14" s="16"/>
      <c r="C14" s="16"/>
      <c r="D14" s="16"/>
      <c r="E14" s="16"/>
      <c r="F14" s="16"/>
      <c r="G14" s="16"/>
      <c r="H14" s="16"/>
    </row>
    <row r="15" spans="1:8" x14ac:dyDescent="0.2">
      <c r="A15" s="16" t="s">
        <v>608</v>
      </c>
      <c r="B15" s="16"/>
      <c r="C15" s="16"/>
      <c r="D15" s="16"/>
      <c r="E15" s="16"/>
      <c r="F15" s="16"/>
      <c r="G15" s="16"/>
      <c r="H15" s="16"/>
    </row>
    <row r="17" spans="1:8" ht="13.5" x14ac:dyDescent="0.2">
      <c r="A17" s="353" t="s">
        <v>453</v>
      </c>
      <c r="B17" s="353"/>
      <c r="C17" s="353"/>
      <c r="D17" s="353"/>
      <c r="E17" s="353"/>
      <c r="F17" s="353"/>
      <c r="G17" s="353"/>
      <c r="H17" s="353"/>
    </row>
    <row r="18" spans="1:8" ht="12.75" customHeight="1" x14ac:dyDescent="0.2">
      <c r="A18" s="353" t="s">
        <v>463</v>
      </c>
      <c r="B18" s="353"/>
      <c r="C18" s="353"/>
      <c r="D18" s="353"/>
      <c r="E18" s="353"/>
      <c r="F18" s="353"/>
      <c r="G18" s="353"/>
      <c r="H18" s="353"/>
    </row>
    <row r="19" spans="1:8" x14ac:dyDescent="0.2">
      <c r="A19" s="353" t="s">
        <v>568</v>
      </c>
    </row>
    <row r="20" spans="1:8" x14ac:dyDescent="0.2">
      <c r="A20" s="17" t="s">
        <v>607</v>
      </c>
    </row>
    <row r="21" spans="1:8" x14ac:dyDescent="0.2">
      <c r="A21" s="17" t="s">
        <v>610</v>
      </c>
    </row>
  </sheetData>
  <mergeCells count="1">
    <mergeCell ref="A1:E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7" workbookViewId="0">
      <selection activeCell="A19" sqref="A19"/>
    </sheetView>
  </sheetViews>
  <sheetFormatPr baseColWidth="10" defaultColWidth="11.42578125" defaultRowHeight="12.75" x14ac:dyDescent="0.2"/>
  <cols>
    <col min="1" max="1" width="25.85546875" style="17" customWidth="1"/>
    <col min="2" max="16384" width="11.42578125" style="17"/>
  </cols>
  <sheetData>
    <row r="1" spans="1:7" ht="38.25" customHeight="1" x14ac:dyDescent="0.2">
      <c r="A1" s="455" t="s">
        <v>640</v>
      </c>
      <c r="B1" s="455"/>
      <c r="C1" s="455"/>
      <c r="D1" s="455"/>
      <c r="E1" s="455"/>
    </row>
    <row r="2" spans="1:7" ht="13.5" thickBot="1" x14ac:dyDescent="0.25">
      <c r="A2" s="16"/>
    </row>
    <row r="3" spans="1:7" ht="39" x14ac:dyDescent="0.2">
      <c r="A3" s="286" t="s">
        <v>108</v>
      </c>
      <c r="B3" s="282" t="s">
        <v>249</v>
      </c>
      <c r="C3" s="282" t="s">
        <v>250</v>
      </c>
      <c r="D3" s="282" t="s">
        <v>251</v>
      </c>
      <c r="E3" s="282" t="s">
        <v>252</v>
      </c>
      <c r="F3" s="282" t="s">
        <v>253</v>
      </c>
      <c r="G3" s="388" t="s">
        <v>254</v>
      </c>
    </row>
    <row r="4" spans="1:7" s="93" customFormat="1" ht="24" x14ac:dyDescent="0.2">
      <c r="A4" s="287" t="s">
        <v>261</v>
      </c>
      <c r="B4" s="284" t="s">
        <v>255</v>
      </c>
      <c r="C4" s="284" t="s">
        <v>256</v>
      </c>
      <c r="D4" s="284" t="s">
        <v>257</v>
      </c>
      <c r="E4" s="284" t="s">
        <v>255</v>
      </c>
      <c r="F4" s="284" t="s">
        <v>255</v>
      </c>
      <c r="G4" s="285"/>
    </row>
    <row r="5" spans="1:7" ht="13.5" x14ac:dyDescent="0.2">
      <c r="A5" s="303" t="s">
        <v>267</v>
      </c>
      <c r="B5" s="300">
        <v>11.1</v>
      </c>
      <c r="C5" s="301">
        <v>0</v>
      </c>
      <c r="D5" s="301">
        <v>0</v>
      </c>
      <c r="E5" s="301">
        <v>0</v>
      </c>
      <c r="F5" s="302">
        <f>B5+C5+D5*1.9+E5</f>
        <v>11.1</v>
      </c>
      <c r="G5" s="94">
        <v>1987</v>
      </c>
    </row>
    <row r="6" spans="1:7" x14ac:dyDescent="0.2">
      <c r="A6" s="86" t="s">
        <v>112</v>
      </c>
      <c r="B6" s="27">
        <v>0.41124500000000003</v>
      </c>
      <c r="C6" s="28">
        <v>7.1320999999999996E-2</v>
      </c>
      <c r="D6" s="28">
        <v>0</v>
      </c>
      <c r="E6" s="28">
        <v>0</v>
      </c>
      <c r="F6" s="39">
        <f>B6+C6+D6*1.9+E6</f>
        <v>0.48256600000000005</v>
      </c>
      <c r="G6" s="94">
        <v>1974</v>
      </c>
    </row>
    <row r="7" spans="1:7" x14ac:dyDescent="0.2">
      <c r="A7" s="377" t="s">
        <v>142</v>
      </c>
      <c r="B7" s="27">
        <v>0.78900000000000003</v>
      </c>
      <c r="C7" s="28">
        <v>0.374</v>
      </c>
      <c r="D7" s="28">
        <v>9.6000000000000002E-2</v>
      </c>
      <c r="E7" s="28">
        <v>0</v>
      </c>
      <c r="F7" s="39">
        <f t="shared" ref="F7:F30" si="0">B7+C7+D7*1.9+E7</f>
        <v>1.3454000000000002</v>
      </c>
      <c r="G7" s="96">
        <v>2010</v>
      </c>
    </row>
    <row r="8" spans="1:7" s="98" customFormat="1" x14ac:dyDescent="0.2">
      <c r="A8" s="377" t="s">
        <v>477</v>
      </c>
      <c r="B8" s="27">
        <v>0</v>
      </c>
      <c r="C8" s="28">
        <v>7.907</v>
      </c>
      <c r="D8" s="28">
        <v>9.5000000000000001E-2</v>
      </c>
      <c r="E8" s="28">
        <v>0.31900000000000001</v>
      </c>
      <c r="F8" s="39">
        <f t="shared" si="0"/>
        <v>8.4065000000000012</v>
      </c>
      <c r="G8" s="428">
        <v>1978</v>
      </c>
    </row>
    <row r="9" spans="1:7" s="98" customFormat="1" ht="13.5" x14ac:dyDescent="0.2">
      <c r="A9" s="377" t="s">
        <v>619</v>
      </c>
      <c r="B9" s="27">
        <v>300</v>
      </c>
      <c r="C9" s="28">
        <v>7.84</v>
      </c>
      <c r="D9" s="28">
        <v>3.77</v>
      </c>
      <c r="E9" s="28">
        <v>0</v>
      </c>
      <c r="F9" s="39">
        <f t="shared" si="0"/>
        <v>315.00299999999999</v>
      </c>
      <c r="G9" s="428">
        <v>2010</v>
      </c>
    </row>
    <row r="10" spans="1:7" x14ac:dyDescent="0.2">
      <c r="A10" s="95" t="s">
        <v>114</v>
      </c>
      <c r="B10" s="27">
        <v>6.82</v>
      </c>
      <c r="C10" s="28">
        <v>0</v>
      </c>
      <c r="D10" s="28">
        <v>0</v>
      </c>
      <c r="E10" s="28">
        <v>0</v>
      </c>
      <c r="F10" s="39">
        <f t="shared" si="0"/>
        <v>6.82</v>
      </c>
      <c r="G10" s="96">
        <v>1972</v>
      </c>
    </row>
    <row r="11" spans="1:7" x14ac:dyDescent="0.2">
      <c r="A11" s="95" t="s">
        <v>115</v>
      </c>
      <c r="B11" s="27">
        <v>0.55429799999999996</v>
      </c>
      <c r="C11" s="28">
        <v>1.95516</v>
      </c>
      <c r="D11" s="28">
        <v>0</v>
      </c>
      <c r="E11" s="28">
        <v>0</v>
      </c>
      <c r="F11" s="39">
        <f t="shared" si="0"/>
        <v>2.509458</v>
      </c>
      <c r="G11" s="96">
        <v>1985</v>
      </c>
    </row>
    <row r="12" spans="1:7" ht="13.5" x14ac:dyDescent="0.2">
      <c r="A12" s="86" t="s">
        <v>620</v>
      </c>
      <c r="B12" s="27">
        <v>11.17</v>
      </c>
      <c r="C12" s="28">
        <v>3.35</v>
      </c>
      <c r="D12" s="28">
        <v>0</v>
      </c>
      <c r="E12" s="28">
        <v>0</v>
      </c>
      <c r="F12" s="39">
        <f t="shared" si="0"/>
        <v>14.52</v>
      </c>
      <c r="G12" s="96">
        <v>1986</v>
      </c>
    </row>
    <row r="13" spans="1:7" x14ac:dyDescent="0.2">
      <c r="A13" s="377" t="s">
        <v>124</v>
      </c>
      <c r="B13" s="27">
        <v>0.56556399999999996</v>
      </c>
      <c r="C13" s="28">
        <v>4.1482200000000002</v>
      </c>
      <c r="D13" s="28">
        <v>0</v>
      </c>
      <c r="E13" s="28">
        <v>0</v>
      </c>
      <c r="F13" s="39">
        <f t="shared" si="0"/>
        <v>4.7137840000000004</v>
      </c>
      <c r="G13" s="96">
        <v>2009</v>
      </c>
    </row>
    <row r="14" spans="1:7" ht="13.5" x14ac:dyDescent="0.2">
      <c r="A14" s="421" t="s">
        <v>621</v>
      </c>
      <c r="B14" s="27">
        <v>6.6099999999999994</v>
      </c>
      <c r="C14" s="28">
        <v>3.2769999999999997</v>
      </c>
      <c r="D14" s="28">
        <v>0.23900000000000002</v>
      </c>
      <c r="E14" s="28">
        <v>2.8000000000000001E-2</v>
      </c>
      <c r="F14" s="39">
        <f t="shared" si="0"/>
        <v>10.3691</v>
      </c>
      <c r="G14" s="96">
        <v>2011</v>
      </c>
    </row>
    <row r="15" spans="1:7" x14ac:dyDescent="0.2">
      <c r="A15" s="95" t="s">
        <v>116</v>
      </c>
      <c r="B15" s="27">
        <v>0.62</v>
      </c>
      <c r="C15" s="28">
        <v>0</v>
      </c>
      <c r="D15" s="28">
        <v>0</v>
      </c>
      <c r="E15" s="28">
        <v>0</v>
      </c>
      <c r="F15" s="39">
        <f t="shared" si="0"/>
        <v>0.62</v>
      </c>
      <c r="G15" s="96">
        <v>2005</v>
      </c>
    </row>
    <row r="16" spans="1:7" ht="13.5" x14ac:dyDescent="0.2">
      <c r="A16" s="95" t="s">
        <v>622</v>
      </c>
      <c r="B16" s="27">
        <v>2.6427360000000002</v>
      </c>
      <c r="C16" s="28">
        <v>1.12585</v>
      </c>
      <c r="D16" s="28">
        <v>0.14282899999999998</v>
      </c>
      <c r="E16" s="28">
        <v>0</v>
      </c>
      <c r="F16" s="39">
        <f t="shared" si="0"/>
        <v>4.0399611000000002</v>
      </c>
      <c r="G16" s="96">
        <v>2009</v>
      </c>
    </row>
    <row r="17" spans="1:8" x14ac:dyDescent="0.2">
      <c r="A17" s="95" t="s">
        <v>117</v>
      </c>
      <c r="B17" s="27">
        <v>3.42</v>
      </c>
      <c r="C17" s="28">
        <v>0.61</v>
      </c>
      <c r="D17" s="28">
        <v>3.9039999999999998E-2</v>
      </c>
      <c r="E17" s="28">
        <v>0</v>
      </c>
      <c r="F17" s="39">
        <f t="shared" si="0"/>
        <v>4.1041759999999998</v>
      </c>
      <c r="G17" s="96">
        <v>2005</v>
      </c>
    </row>
    <row r="18" spans="1:8" x14ac:dyDescent="0.2">
      <c r="A18" s="95" t="s">
        <v>118</v>
      </c>
      <c r="B18" s="27">
        <v>0</v>
      </c>
      <c r="C18" s="28">
        <v>19.54</v>
      </c>
      <c r="D18" s="28">
        <v>0</v>
      </c>
      <c r="E18" s="99">
        <v>0</v>
      </c>
      <c r="F18" s="39">
        <f t="shared" si="0"/>
        <v>19.54</v>
      </c>
      <c r="G18" s="96">
        <v>2005</v>
      </c>
    </row>
    <row r="19" spans="1:8" x14ac:dyDescent="0.2">
      <c r="A19" s="86" t="s">
        <v>662</v>
      </c>
      <c r="B19" s="27">
        <v>0.87927</v>
      </c>
      <c r="C19" s="28">
        <v>1.02214</v>
      </c>
      <c r="D19" s="28">
        <v>0.230765</v>
      </c>
      <c r="E19" s="99">
        <v>0</v>
      </c>
      <c r="F19" s="39">
        <f t="shared" si="0"/>
        <v>2.3398634999999999</v>
      </c>
      <c r="G19" s="96">
        <v>1999</v>
      </c>
    </row>
    <row r="20" spans="1:8" x14ac:dyDescent="0.2">
      <c r="A20" s="377" t="s">
        <v>128</v>
      </c>
      <c r="B20" s="27">
        <v>7.6731800000000003</v>
      </c>
      <c r="C20" s="28">
        <v>1.9437899999999999</v>
      </c>
      <c r="D20" s="28">
        <v>0.49954599999999999</v>
      </c>
      <c r="E20" s="99">
        <v>0</v>
      </c>
      <c r="F20" s="39">
        <f t="shared" si="0"/>
        <v>10.5661074</v>
      </c>
      <c r="G20" s="96">
        <v>1986</v>
      </c>
    </row>
    <row r="21" spans="1:8" x14ac:dyDescent="0.2">
      <c r="A21" s="377" t="s">
        <v>155</v>
      </c>
      <c r="B21" s="27">
        <v>21.02</v>
      </c>
      <c r="C21" s="28">
        <v>1.4023699999999999</v>
      </c>
      <c r="D21" s="28">
        <v>0</v>
      </c>
      <c r="E21" s="99">
        <v>0</v>
      </c>
      <c r="F21" s="39">
        <f t="shared" si="0"/>
        <v>22.422370000000001</v>
      </c>
      <c r="G21" s="96">
        <v>2010</v>
      </c>
    </row>
    <row r="22" spans="1:8" x14ac:dyDescent="0.2">
      <c r="A22" s="377" t="s">
        <v>129</v>
      </c>
      <c r="B22" s="27">
        <v>0</v>
      </c>
      <c r="C22" s="28">
        <v>22.632200000000001</v>
      </c>
      <c r="D22" s="28">
        <v>0</v>
      </c>
      <c r="E22" s="99">
        <v>0.542852</v>
      </c>
      <c r="F22" s="39">
        <f t="shared" si="0"/>
        <v>23.175052000000001</v>
      </c>
      <c r="G22" s="96">
        <v>2005</v>
      </c>
    </row>
    <row r="23" spans="1:8" ht="13.5" x14ac:dyDescent="0.2">
      <c r="A23" s="95" t="s">
        <v>623</v>
      </c>
      <c r="B23" s="27">
        <v>0.62501099999999998</v>
      </c>
      <c r="C23" s="28">
        <v>2.15463</v>
      </c>
      <c r="D23" s="28">
        <v>0.54603000000000002</v>
      </c>
      <c r="E23" s="99">
        <v>0</v>
      </c>
      <c r="F23" s="39">
        <f t="shared" si="0"/>
        <v>3.8170979999999997</v>
      </c>
      <c r="G23" s="96">
        <v>2008</v>
      </c>
    </row>
    <row r="24" spans="1:8" x14ac:dyDescent="0.2">
      <c r="A24" s="377" t="s">
        <v>134</v>
      </c>
      <c r="B24" s="27">
        <v>1.698</v>
      </c>
      <c r="C24" s="28">
        <v>9.7260000000000009</v>
      </c>
      <c r="D24" s="28">
        <v>0</v>
      </c>
      <c r="E24" s="99">
        <v>0</v>
      </c>
      <c r="F24" s="39">
        <f t="shared" si="0"/>
        <v>11.424000000000001</v>
      </c>
      <c r="G24" s="96">
        <v>2010</v>
      </c>
    </row>
    <row r="25" spans="1:8" ht="13.5" x14ac:dyDescent="0.2">
      <c r="A25" s="408" t="s">
        <v>624</v>
      </c>
      <c r="B25" s="27">
        <v>0</v>
      </c>
      <c r="C25" s="28">
        <v>17.350000000000001</v>
      </c>
      <c r="D25" s="28">
        <v>0.186</v>
      </c>
      <c r="E25" s="99">
        <v>0.5</v>
      </c>
      <c r="F25" s="39">
        <f t="shared" si="0"/>
        <v>18.203400000000002</v>
      </c>
      <c r="G25" s="96">
        <v>2010</v>
      </c>
    </row>
    <row r="26" spans="1:8" x14ac:dyDescent="0.2">
      <c r="A26" s="409" t="s">
        <v>488</v>
      </c>
      <c r="B26" s="27">
        <v>0.87654399999999999</v>
      </c>
      <c r="C26" s="28">
        <v>4.6518199999999998</v>
      </c>
      <c r="D26" s="28">
        <v>0</v>
      </c>
      <c r="E26" s="28">
        <v>1.2596499999999999</v>
      </c>
      <c r="F26" s="39">
        <f t="shared" si="0"/>
        <v>6.7880139999999995</v>
      </c>
      <c r="G26" s="96">
        <v>1997</v>
      </c>
    </row>
    <row r="27" spans="1:8" x14ac:dyDescent="0.2">
      <c r="A27" s="409" t="s">
        <v>138</v>
      </c>
      <c r="B27" s="27">
        <v>0</v>
      </c>
      <c r="C27" s="28">
        <v>17.805</v>
      </c>
      <c r="D27" s="28">
        <v>0</v>
      </c>
      <c r="E27" s="28">
        <v>0.29699999999999999</v>
      </c>
      <c r="F27" s="39">
        <f t="shared" si="0"/>
        <v>18.102</v>
      </c>
      <c r="G27" s="96">
        <v>2009</v>
      </c>
    </row>
    <row r="28" spans="1:8" x14ac:dyDescent="0.2">
      <c r="A28" s="409" t="s">
        <v>139</v>
      </c>
      <c r="B28" s="27">
        <v>3.8</v>
      </c>
      <c r="C28" s="28">
        <v>0</v>
      </c>
      <c r="D28" s="28">
        <v>0</v>
      </c>
      <c r="E28" s="28">
        <v>0</v>
      </c>
      <c r="F28" s="39">
        <f t="shared" si="0"/>
        <v>3.8</v>
      </c>
      <c r="G28" s="96">
        <v>1983</v>
      </c>
    </row>
    <row r="29" spans="1:8" s="62" customFormat="1" x14ac:dyDescent="0.2">
      <c r="A29" s="377" t="s">
        <v>140</v>
      </c>
      <c r="B29" s="27">
        <v>0</v>
      </c>
      <c r="C29" s="28">
        <v>3.6934900000000002</v>
      </c>
      <c r="D29" s="28">
        <v>0</v>
      </c>
      <c r="E29" s="28">
        <v>0.18</v>
      </c>
      <c r="F29" s="39">
        <f t="shared" si="0"/>
        <v>3.8734900000000003</v>
      </c>
      <c r="G29" s="101">
        <v>1987</v>
      </c>
      <c r="H29" s="37"/>
    </row>
    <row r="30" spans="1:8" s="62" customFormat="1" ht="13.5" x14ac:dyDescent="0.2">
      <c r="A30" s="410" t="s">
        <v>625</v>
      </c>
      <c r="B30" s="73">
        <v>40.93</v>
      </c>
      <c r="C30" s="74">
        <v>0</v>
      </c>
      <c r="D30" s="74">
        <v>0</v>
      </c>
      <c r="E30" s="74">
        <v>0</v>
      </c>
      <c r="F30" s="75">
        <f t="shared" si="0"/>
        <v>40.93</v>
      </c>
      <c r="G30" s="411">
        <v>2011</v>
      </c>
      <c r="H30" s="37"/>
    </row>
    <row r="31" spans="1:8" ht="13.5" thickBot="1" x14ac:dyDescent="0.25">
      <c r="A31" s="76" t="s">
        <v>110</v>
      </c>
      <c r="B31" s="304">
        <f>SUM(B6:B30)</f>
        <v>411.10484800000006</v>
      </c>
      <c r="C31" s="305">
        <f>SUM(C6:C30)</f>
        <v>132.57999099999998</v>
      </c>
      <c r="D31" s="305">
        <f>SUM(D6:D30)</f>
        <v>5.8442099999999995</v>
      </c>
      <c r="E31" s="305">
        <f>SUM(E6:E30)</f>
        <v>3.1265020000000003</v>
      </c>
      <c r="F31" s="31">
        <f>SUM(F6:F30)</f>
        <v>557.91533999999979</v>
      </c>
      <c r="G31" s="90"/>
    </row>
    <row r="32" spans="1:8" x14ac:dyDescent="0.2">
      <c r="A32" s="91"/>
      <c r="B32" s="92"/>
      <c r="C32" s="92"/>
      <c r="D32" s="92"/>
      <c r="E32" s="92"/>
      <c r="F32" s="92"/>
      <c r="G32" s="92"/>
    </row>
    <row r="33" spans="1:7" ht="14.25" x14ac:dyDescent="0.2">
      <c r="A33" s="16" t="s">
        <v>165</v>
      </c>
      <c r="B33" s="102"/>
      <c r="C33" s="102"/>
      <c r="F33" s="92"/>
      <c r="G33" s="92"/>
    </row>
    <row r="34" spans="1:7" x14ac:dyDescent="0.2">
      <c r="A34" s="16" t="s">
        <v>119</v>
      </c>
      <c r="B34" s="102"/>
      <c r="C34" s="102"/>
      <c r="F34" s="92"/>
      <c r="G34" s="92"/>
    </row>
    <row r="35" spans="1:7" x14ac:dyDescent="0.2">
      <c r="A35" s="17" t="s">
        <v>266</v>
      </c>
      <c r="F35" s="92"/>
      <c r="G35" s="92"/>
    </row>
    <row r="36" spans="1:7" x14ac:dyDescent="0.2">
      <c r="A36" s="17" t="s">
        <v>618</v>
      </c>
      <c r="F36" s="92"/>
      <c r="G36" s="92"/>
    </row>
    <row r="37" spans="1:7" x14ac:dyDescent="0.2">
      <c r="A37" s="405" t="s">
        <v>626</v>
      </c>
      <c r="B37" s="67"/>
      <c r="C37" s="67"/>
      <c r="F37" s="92"/>
      <c r="G37" s="92"/>
    </row>
    <row r="38" spans="1:7" x14ac:dyDescent="0.2">
      <c r="A38" s="422" t="s">
        <v>627</v>
      </c>
      <c r="B38" s="67"/>
      <c r="C38" s="67"/>
      <c r="F38" s="92"/>
      <c r="G38" s="92"/>
    </row>
    <row r="39" spans="1:7" x14ac:dyDescent="0.2">
      <c r="A39" s="405" t="s">
        <v>628</v>
      </c>
      <c r="B39" s="67"/>
      <c r="C39" s="67"/>
      <c r="F39" s="92"/>
      <c r="G39" s="92"/>
    </row>
    <row r="40" spans="1:7" x14ac:dyDescent="0.2">
      <c r="A40" s="16" t="s">
        <v>629</v>
      </c>
      <c r="B40" s="102"/>
      <c r="C40" s="102"/>
    </row>
    <row r="41" spans="1:7" x14ac:dyDescent="0.2">
      <c r="A41" s="16" t="s">
        <v>630</v>
      </c>
      <c r="B41" s="102"/>
      <c r="C41" s="102"/>
    </row>
    <row r="42" spans="1:7" x14ac:dyDescent="0.2">
      <c r="A42" s="16" t="s">
        <v>631</v>
      </c>
      <c r="B42" s="102"/>
      <c r="C42" s="102"/>
    </row>
    <row r="44" spans="1:7" ht="13.5" x14ac:dyDescent="0.2">
      <c r="A44" s="353" t="s">
        <v>453</v>
      </c>
      <c r="B44" s="353"/>
      <c r="C44" s="353"/>
      <c r="D44" s="353"/>
    </row>
    <row r="45" spans="1:7" ht="12.75" customHeight="1" x14ac:dyDescent="0.2">
      <c r="A45" s="353" t="s">
        <v>463</v>
      </c>
      <c r="B45" s="353"/>
      <c r="C45" s="353"/>
      <c r="D45" s="353"/>
    </row>
    <row r="46" spans="1:7" x14ac:dyDescent="0.2">
      <c r="A46" s="353" t="s">
        <v>464</v>
      </c>
      <c r="B46" s="353"/>
      <c r="C46" s="353"/>
      <c r="D46" s="353"/>
    </row>
    <row r="47" spans="1:7" x14ac:dyDescent="0.2">
      <c r="A47" s="353" t="s">
        <v>632</v>
      </c>
      <c r="B47" s="353"/>
      <c r="C47" s="353"/>
      <c r="D47" s="353"/>
    </row>
    <row r="48" spans="1:7" x14ac:dyDescent="0.2">
      <c r="A48" s="353" t="s">
        <v>633</v>
      </c>
      <c r="B48" s="353"/>
      <c r="C48" s="353"/>
      <c r="D48" s="353"/>
    </row>
    <row r="49" spans="1:4" x14ac:dyDescent="0.2">
      <c r="A49" s="353" t="s">
        <v>634</v>
      </c>
      <c r="B49" s="353"/>
      <c r="C49" s="353"/>
      <c r="D49" s="353"/>
    </row>
    <row r="50" spans="1:4" x14ac:dyDescent="0.2">
      <c r="A50" s="353" t="s">
        <v>635</v>
      </c>
      <c r="B50" s="353"/>
      <c r="C50" s="353"/>
      <c r="D50" s="353"/>
    </row>
    <row r="51" spans="1:4" x14ac:dyDescent="0.2">
      <c r="A51" s="353" t="s">
        <v>636</v>
      </c>
      <c r="B51" s="353"/>
      <c r="C51" s="353"/>
      <c r="D51" s="353"/>
    </row>
    <row r="52" spans="1:4" x14ac:dyDescent="0.2">
      <c r="A52" s="353" t="s">
        <v>637</v>
      </c>
      <c r="B52" s="353"/>
      <c r="C52" s="353"/>
      <c r="D52" s="353"/>
    </row>
    <row r="53" spans="1:4" x14ac:dyDescent="0.2">
      <c r="A53" s="17" t="s">
        <v>638</v>
      </c>
    </row>
  </sheetData>
  <mergeCells count="1">
    <mergeCell ref="A1:E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workbookViewId="0">
      <selection sqref="A1:E1"/>
    </sheetView>
  </sheetViews>
  <sheetFormatPr baseColWidth="10" defaultColWidth="11.42578125" defaultRowHeight="15" x14ac:dyDescent="0.25"/>
  <cols>
    <col min="1" max="1" width="23.28515625" style="104" customWidth="1"/>
    <col min="2" max="16384" width="11.42578125" style="17"/>
  </cols>
  <sheetData>
    <row r="1" spans="1:14" ht="63.75" customHeight="1" x14ac:dyDescent="0.2">
      <c r="A1" s="455" t="s">
        <v>641</v>
      </c>
      <c r="B1" s="455"/>
      <c r="C1" s="455"/>
      <c r="D1" s="455"/>
      <c r="E1" s="455"/>
    </row>
    <row r="2" spans="1:14" ht="17.25" customHeight="1" x14ac:dyDescent="0.2">
      <c r="A2" s="378"/>
    </row>
    <row r="3" spans="1:14" ht="13.5" thickBot="1" x14ac:dyDescent="0.25">
      <c r="A3" s="103"/>
    </row>
    <row r="4" spans="1:14" ht="39" x14ac:dyDescent="0.2">
      <c r="A4" s="281" t="s">
        <v>248</v>
      </c>
      <c r="B4" s="282" t="s">
        <v>249</v>
      </c>
      <c r="C4" s="282" t="s">
        <v>250</v>
      </c>
      <c r="D4" s="282" t="s">
        <v>251</v>
      </c>
      <c r="E4" s="282" t="s">
        <v>252</v>
      </c>
      <c r="F4" s="282" t="s">
        <v>253</v>
      </c>
      <c r="G4" s="283" t="s">
        <v>254</v>
      </c>
    </row>
    <row r="5" spans="1:14" s="93" customFormat="1" ht="24" x14ac:dyDescent="0.2">
      <c r="A5" s="105"/>
      <c r="B5" s="284" t="s">
        <v>255</v>
      </c>
      <c r="C5" s="284" t="s">
        <v>256</v>
      </c>
      <c r="D5" s="284" t="s">
        <v>257</v>
      </c>
      <c r="E5" s="284" t="s">
        <v>255</v>
      </c>
      <c r="F5" s="284" t="s">
        <v>255</v>
      </c>
      <c r="G5" s="285"/>
    </row>
    <row r="6" spans="1:14" s="93" customFormat="1" ht="12.75" x14ac:dyDescent="0.2">
      <c r="A6" s="106" t="s">
        <v>572</v>
      </c>
      <c r="B6" s="64">
        <v>6.4937300000000002</v>
      </c>
      <c r="C6" s="65">
        <v>14.593500000000001</v>
      </c>
      <c r="D6" s="65">
        <v>0.49823499999999998</v>
      </c>
      <c r="E6" s="65">
        <v>0</v>
      </c>
      <c r="F6" s="66">
        <f>B6+C6+D6*1.9+E6</f>
        <v>22.033876500000002</v>
      </c>
      <c r="G6" s="107">
        <v>1977</v>
      </c>
      <c r="I6" s="17"/>
      <c r="J6" s="17"/>
      <c r="K6" s="17"/>
      <c r="L6" s="17"/>
      <c r="M6" s="17"/>
      <c r="N6" s="17"/>
    </row>
    <row r="7" spans="1:14" ht="12.75" x14ac:dyDescent="0.2">
      <c r="A7" s="252" t="s">
        <v>120</v>
      </c>
      <c r="B7" s="27">
        <v>7.6850800000000001</v>
      </c>
      <c r="C7" s="28">
        <v>0</v>
      </c>
      <c r="D7" s="28">
        <v>0</v>
      </c>
      <c r="E7" s="28">
        <v>0</v>
      </c>
      <c r="F7" s="39">
        <f>B7+C7+D7*1.9+E7</f>
        <v>7.6850800000000001</v>
      </c>
      <c r="G7" s="108">
        <v>2009</v>
      </c>
    </row>
    <row r="8" spans="1:14" ht="12.75" x14ac:dyDescent="0.2">
      <c r="A8" s="26" t="s">
        <v>121</v>
      </c>
      <c r="B8" s="27">
        <v>0</v>
      </c>
      <c r="C8" s="28">
        <v>2.2464</v>
      </c>
      <c r="D8" s="28">
        <v>0.46176</v>
      </c>
      <c r="E8" s="28">
        <v>1.5833999999999999</v>
      </c>
      <c r="F8" s="39">
        <f t="shared" ref="F8:F37" si="0">B8+C8+D8*1.9+E8</f>
        <v>4.7071439999999996</v>
      </c>
      <c r="G8" s="108">
        <v>1982</v>
      </c>
    </row>
    <row r="9" spans="1:14" ht="12.75" x14ac:dyDescent="0.2">
      <c r="A9" s="109" t="s">
        <v>429</v>
      </c>
      <c r="B9" s="369">
        <v>5.0833000000000004</v>
      </c>
      <c r="C9" s="379">
        <v>0.45055600000000001</v>
      </c>
      <c r="D9" s="379">
        <v>0.191859</v>
      </c>
      <c r="E9" s="379">
        <v>0</v>
      </c>
      <c r="F9" s="39">
        <f t="shared" si="0"/>
        <v>5.8983881</v>
      </c>
      <c r="G9" s="108">
        <v>2009</v>
      </c>
    </row>
    <row r="10" spans="1:14" ht="12.75" x14ac:dyDescent="0.2">
      <c r="A10" s="109" t="s">
        <v>143</v>
      </c>
      <c r="B10" s="369">
        <v>5.1825999999999999</v>
      </c>
      <c r="C10" s="379">
        <v>0.17403199999999999</v>
      </c>
      <c r="D10" s="379">
        <v>7.3999999999999996E-2</v>
      </c>
      <c r="E10" s="379">
        <v>0</v>
      </c>
      <c r="F10" s="39">
        <f t="shared" si="0"/>
        <v>5.4972320000000003</v>
      </c>
      <c r="G10" s="108">
        <v>2010</v>
      </c>
    </row>
    <row r="11" spans="1:14" ht="12.75" x14ac:dyDescent="0.2">
      <c r="A11" s="109" t="s">
        <v>569</v>
      </c>
      <c r="B11" s="27">
        <v>2.996</v>
      </c>
      <c r="C11" s="28">
        <v>0.81152999999999997</v>
      </c>
      <c r="D11" s="28">
        <v>7.9798999999999995E-2</v>
      </c>
      <c r="E11" s="28">
        <v>0</v>
      </c>
      <c r="F11" s="39">
        <f t="shared" si="0"/>
        <v>3.9591480999999997</v>
      </c>
      <c r="G11" s="108">
        <v>1987</v>
      </c>
    </row>
    <row r="12" spans="1:14" ht="12.75" x14ac:dyDescent="0.2">
      <c r="A12" s="109" t="s">
        <v>570</v>
      </c>
      <c r="B12" s="27">
        <v>0</v>
      </c>
      <c r="C12" s="28">
        <v>2.0030000000000001</v>
      </c>
      <c r="D12" s="28">
        <v>0</v>
      </c>
      <c r="E12" s="28">
        <v>0</v>
      </c>
      <c r="F12" s="39">
        <f t="shared" si="0"/>
        <v>2.0030000000000001</v>
      </c>
      <c r="G12" s="108">
        <v>1982</v>
      </c>
    </row>
    <row r="13" spans="1:14" ht="12.75" x14ac:dyDescent="0.2">
      <c r="A13" s="109" t="s">
        <v>478</v>
      </c>
      <c r="B13" s="27">
        <v>0.47344000000000003</v>
      </c>
      <c r="C13" s="28">
        <v>0.71690799999999999</v>
      </c>
      <c r="D13" s="28">
        <v>0.131883</v>
      </c>
      <c r="E13" s="28">
        <v>0</v>
      </c>
      <c r="F13" s="39">
        <f t="shared" si="0"/>
        <v>1.4409257</v>
      </c>
      <c r="G13" s="108">
        <v>1992</v>
      </c>
    </row>
    <row r="14" spans="1:14" ht="12.75" x14ac:dyDescent="0.2">
      <c r="A14" s="252" t="s">
        <v>122</v>
      </c>
      <c r="B14" s="27">
        <v>3.06</v>
      </c>
      <c r="C14" s="28">
        <v>0.86799999999999999</v>
      </c>
      <c r="D14" s="28">
        <v>0</v>
      </c>
      <c r="E14" s="28">
        <v>0</v>
      </c>
      <c r="F14" s="39">
        <f t="shared" si="0"/>
        <v>3.9279999999999999</v>
      </c>
      <c r="G14" s="108">
        <v>1972</v>
      </c>
    </row>
    <row r="15" spans="1:14" ht="12.75" x14ac:dyDescent="0.2">
      <c r="A15" s="429" t="s">
        <v>491</v>
      </c>
      <c r="B15" s="27">
        <v>9.4318200000000001</v>
      </c>
      <c r="C15" s="28">
        <v>0.86281799999999997</v>
      </c>
      <c r="D15" s="28">
        <v>0</v>
      </c>
      <c r="E15" s="28">
        <v>0</v>
      </c>
      <c r="F15" s="39">
        <f t="shared" si="0"/>
        <v>10.294638000000001</v>
      </c>
      <c r="G15" s="108">
        <v>2011</v>
      </c>
    </row>
    <row r="16" spans="1:14" ht="12.75" x14ac:dyDescent="0.2">
      <c r="A16" s="429" t="s">
        <v>479</v>
      </c>
      <c r="B16" s="27">
        <v>0.91862299999999997</v>
      </c>
      <c r="C16" s="28">
        <v>7.3625999999999997E-2</v>
      </c>
      <c r="D16" s="28">
        <v>0</v>
      </c>
      <c r="E16" s="28">
        <v>0</v>
      </c>
      <c r="F16" s="39">
        <f t="shared" si="0"/>
        <v>0.99224899999999994</v>
      </c>
      <c r="G16" s="108">
        <v>2011</v>
      </c>
    </row>
    <row r="17" spans="1:8" ht="12.75" x14ac:dyDescent="0.2">
      <c r="A17" s="252" t="s">
        <v>123</v>
      </c>
      <c r="B17" s="27">
        <v>1.45</v>
      </c>
      <c r="C17" s="28">
        <v>0</v>
      </c>
      <c r="D17" s="28">
        <v>0</v>
      </c>
      <c r="E17" s="28">
        <v>0</v>
      </c>
      <c r="F17" s="39">
        <f t="shared" si="0"/>
        <v>1.45</v>
      </c>
      <c r="G17" s="108">
        <v>2010</v>
      </c>
    </row>
    <row r="18" spans="1:8" ht="12.75" x14ac:dyDescent="0.2">
      <c r="A18" s="429" t="s">
        <v>480</v>
      </c>
      <c r="B18" s="27">
        <v>3.0300000000000002</v>
      </c>
      <c r="C18" s="28">
        <v>1.57</v>
      </c>
      <c r="D18" s="28">
        <v>0</v>
      </c>
      <c r="E18" s="28">
        <v>0</v>
      </c>
      <c r="F18" s="39">
        <f t="shared" si="0"/>
        <v>4.6000000000000005</v>
      </c>
      <c r="G18" s="108">
        <v>1976</v>
      </c>
    </row>
    <row r="19" spans="1:8" ht="12.75" x14ac:dyDescent="0.2">
      <c r="A19" s="429" t="s">
        <v>147</v>
      </c>
      <c r="B19" s="27">
        <v>0.48699999999999999</v>
      </c>
      <c r="C19" s="28">
        <v>4.5060000000000002</v>
      </c>
      <c r="D19" s="28">
        <v>0</v>
      </c>
      <c r="E19" s="28">
        <v>0</v>
      </c>
      <c r="F19" s="39">
        <f t="shared" si="0"/>
        <v>4.9930000000000003</v>
      </c>
      <c r="G19" s="108">
        <v>2009</v>
      </c>
      <c r="H19" s="98"/>
    </row>
    <row r="20" spans="1:8" ht="12.75" x14ac:dyDescent="0.2">
      <c r="A20" s="429" t="s">
        <v>571</v>
      </c>
      <c r="B20" s="27">
        <v>0.54900000000000004</v>
      </c>
      <c r="C20" s="28">
        <v>0.45579999999999998</v>
      </c>
      <c r="D20" s="28">
        <v>8.2000000000000003E-2</v>
      </c>
      <c r="E20" s="28">
        <v>0</v>
      </c>
      <c r="F20" s="39">
        <f t="shared" si="0"/>
        <v>1.1605999999999999</v>
      </c>
      <c r="G20" s="108">
        <v>2012</v>
      </c>
      <c r="H20" s="98"/>
    </row>
    <row r="21" spans="1:8" ht="12.75" x14ac:dyDescent="0.2">
      <c r="A21" s="429" t="s">
        <v>481</v>
      </c>
      <c r="B21" s="27">
        <v>0.1</v>
      </c>
      <c r="C21" s="28">
        <v>0.36499999999999999</v>
      </c>
      <c r="D21" s="28">
        <v>5.8000000000000003E-2</v>
      </c>
      <c r="E21" s="28">
        <v>0</v>
      </c>
      <c r="F21" s="39">
        <f t="shared" si="0"/>
        <v>0.57519999999999993</v>
      </c>
      <c r="G21" s="108">
        <v>2011</v>
      </c>
      <c r="H21" s="98"/>
    </row>
    <row r="22" spans="1:8" ht="12.75" x14ac:dyDescent="0.2">
      <c r="A22" s="109" t="s">
        <v>482</v>
      </c>
      <c r="B22" s="27">
        <v>0.8</v>
      </c>
      <c r="C22" s="28">
        <v>8.6300000000000008</v>
      </c>
      <c r="D22" s="28">
        <v>1.4570000000000001</v>
      </c>
      <c r="E22" s="28">
        <v>0</v>
      </c>
      <c r="F22" s="39">
        <f t="shared" si="0"/>
        <v>12.198300000000001</v>
      </c>
      <c r="G22" s="108">
        <v>2011</v>
      </c>
    </row>
    <row r="23" spans="1:8" ht="12.75" x14ac:dyDescent="0.2">
      <c r="A23" s="26" t="s">
        <v>125</v>
      </c>
      <c r="B23" s="27">
        <v>1.76</v>
      </c>
      <c r="C23" s="28">
        <v>4</v>
      </c>
      <c r="D23" s="28">
        <v>0.5</v>
      </c>
      <c r="E23" s="28">
        <v>0</v>
      </c>
      <c r="F23" s="39">
        <f t="shared" si="0"/>
        <v>6.71</v>
      </c>
      <c r="G23" s="108">
        <v>1996</v>
      </c>
    </row>
    <row r="24" spans="1:8" ht="12.75" x14ac:dyDescent="0.2">
      <c r="A24" s="109" t="s">
        <v>150</v>
      </c>
      <c r="B24" s="27">
        <v>15.813000000000001</v>
      </c>
      <c r="C24" s="28">
        <v>1.78</v>
      </c>
      <c r="D24" s="28">
        <v>0.49</v>
      </c>
      <c r="E24" s="28">
        <v>0</v>
      </c>
      <c r="F24" s="39">
        <f t="shared" si="0"/>
        <v>18.524000000000001</v>
      </c>
      <c r="G24" s="108">
        <v>2010</v>
      </c>
    </row>
    <row r="25" spans="1:8" ht="12.75" x14ac:dyDescent="0.2">
      <c r="A25" s="26" t="s">
        <v>126</v>
      </c>
      <c r="B25" s="27">
        <v>0.57999999999999996</v>
      </c>
      <c r="C25" s="28">
        <v>2.65</v>
      </c>
      <c r="D25" s="28">
        <v>0</v>
      </c>
      <c r="E25" s="28">
        <v>0</v>
      </c>
      <c r="F25" s="39">
        <f t="shared" si="0"/>
        <v>3.23</v>
      </c>
      <c r="G25" s="108">
        <v>1988</v>
      </c>
    </row>
    <row r="26" spans="1:8" ht="12.75" x14ac:dyDescent="0.2">
      <c r="A26" s="109" t="s">
        <v>154</v>
      </c>
      <c r="B26" s="27">
        <v>5.41</v>
      </c>
      <c r="C26" s="28">
        <v>4</v>
      </c>
      <c r="D26" s="28">
        <v>0</v>
      </c>
      <c r="E26" s="28">
        <v>2.54</v>
      </c>
      <c r="F26" s="39">
        <f t="shared" si="0"/>
        <v>11.95</v>
      </c>
      <c r="G26" s="108">
        <v>2010</v>
      </c>
    </row>
    <row r="27" spans="1:8" ht="12.75" x14ac:dyDescent="0.2">
      <c r="A27" s="26" t="s">
        <v>127</v>
      </c>
      <c r="B27" s="27">
        <v>2.2000000000000002</v>
      </c>
      <c r="C27" s="28">
        <v>8.3000000000000007</v>
      </c>
      <c r="D27" s="28">
        <v>0.68</v>
      </c>
      <c r="E27" s="28">
        <v>0</v>
      </c>
      <c r="F27" s="39">
        <f t="shared" si="0"/>
        <v>11.792</v>
      </c>
      <c r="G27" s="108">
        <v>1995</v>
      </c>
    </row>
    <row r="28" spans="1:8" ht="12.75" x14ac:dyDescent="0.2">
      <c r="A28" s="26" t="s">
        <v>130</v>
      </c>
      <c r="B28" s="27">
        <v>0.49</v>
      </c>
      <c r="C28" s="28">
        <v>2.0299999999999998</v>
      </c>
      <c r="D28" s="28">
        <v>0.27700000000000002</v>
      </c>
      <c r="E28" s="28">
        <v>0</v>
      </c>
      <c r="F28" s="39">
        <f t="shared" si="0"/>
        <v>3.0462999999999996</v>
      </c>
      <c r="G28" s="108">
        <v>2008</v>
      </c>
    </row>
    <row r="29" spans="1:8" ht="12.75" x14ac:dyDescent="0.2">
      <c r="A29" s="109" t="s">
        <v>483</v>
      </c>
      <c r="B29" s="27">
        <v>0</v>
      </c>
      <c r="C29" s="28">
        <v>1.60484</v>
      </c>
      <c r="D29" s="28">
        <v>0</v>
      </c>
      <c r="E29" s="28">
        <v>0.09</v>
      </c>
      <c r="F29" s="39">
        <f t="shared" si="0"/>
        <v>1.6948400000000001</v>
      </c>
      <c r="G29" s="108">
        <v>1999</v>
      </c>
    </row>
    <row r="30" spans="1:8" ht="12.75" x14ac:dyDescent="0.2">
      <c r="A30" s="109" t="s">
        <v>131</v>
      </c>
      <c r="B30" s="27">
        <v>0.53700000000000003</v>
      </c>
      <c r="C30" s="28">
        <v>0.23522599999999999</v>
      </c>
      <c r="D30" s="28">
        <v>5.5E-2</v>
      </c>
      <c r="E30" s="28">
        <v>0</v>
      </c>
      <c r="F30" s="39">
        <f t="shared" si="0"/>
        <v>0.87672600000000012</v>
      </c>
      <c r="G30" s="108">
        <v>1991</v>
      </c>
    </row>
    <row r="31" spans="1:8" ht="12.75" x14ac:dyDescent="0.2">
      <c r="A31" s="109" t="s">
        <v>132</v>
      </c>
      <c r="B31" s="27">
        <v>1.1926000000000001</v>
      </c>
      <c r="C31" s="28">
        <v>0.16500000000000001</v>
      </c>
      <c r="D31" s="28">
        <v>0.04</v>
      </c>
      <c r="E31" s="28">
        <v>0</v>
      </c>
      <c r="F31" s="39">
        <f t="shared" si="0"/>
        <v>1.4336000000000002</v>
      </c>
      <c r="G31" s="108">
        <v>1985</v>
      </c>
    </row>
    <row r="32" spans="1:8" ht="12.75" x14ac:dyDescent="0.2">
      <c r="A32" s="26" t="s">
        <v>133</v>
      </c>
      <c r="B32" s="27">
        <v>0</v>
      </c>
      <c r="C32" s="28">
        <v>26.793600000000001</v>
      </c>
      <c r="D32" s="28">
        <v>0</v>
      </c>
      <c r="E32" s="28">
        <v>0</v>
      </c>
      <c r="F32" s="39">
        <f t="shared" si="0"/>
        <v>26.793600000000001</v>
      </c>
      <c r="G32" s="108">
        <v>2000</v>
      </c>
    </row>
    <row r="33" spans="1:8" ht="12.75" x14ac:dyDescent="0.2">
      <c r="A33" s="26" t="s">
        <v>135</v>
      </c>
      <c r="B33" s="27">
        <v>0.35859999999999997</v>
      </c>
      <c r="C33" s="28">
        <v>1.92</v>
      </c>
      <c r="D33" s="28">
        <v>0.33</v>
      </c>
      <c r="E33" s="28">
        <v>0</v>
      </c>
      <c r="F33" s="39">
        <f t="shared" si="0"/>
        <v>2.9055999999999997</v>
      </c>
      <c r="G33" s="108">
        <v>2001</v>
      </c>
    </row>
    <row r="34" spans="1:8" ht="12.75" x14ac:dyDescent="0.2">
      <c r="A34" s="26" t="s">
        <v>136</v>
      </c>
      <c r="B34" s="27">
        <v>0</v>
      </c>
      <c r="C34" s="28">
        <v>1.42</v>
      </c>
      <c r="D34" s="28">
        <v>0.21</v>
      </c>
      <c r="E34" s="28">
        <v>0.1</v>
      </c>
      <c r="F34" s="39">
        <f t="shared" si="0"/>
        <v>1.919</v>
      </c>
      <c r="G34" s="108">
        <v>2009</v>
      </c>
    </row>
    <row r="35" spans="1:8" ht="12.75" x14ac:dyDescent="0.2">
      <c r="A35" s="26" t="s">
        <v>137</v>
      </c>
      <c r="B35" s="27">
        <v>0.91</v>
      </c>
      <c r="C35" s="28">
        <v>4.5999999999999999E-2</v>
      </c>
      <c r="D35" s="28">
        <v>0</v>
      </c>
      <c r="E35" s="28">
        <v>0</v>
      </c>
      <c r="F35" s="39">
        <f t="shared" si="0"/>
        <v>0.95600000000000007</v>
      </c>
      <c r="G35" s="108">
        <v>2001</v>
      </c>
    </row>
    <row r="36" spans="1:8" ht="13.5" x14ac:dyDescent="0.2">
      <c r="A36" s="109" t="s">
        <v>612</v>
      </c>
      <c r="B36" s="27">
        <v>45.43</v>
      </c>
      <c r="C36" s="28">
        <v>0</v>
      </c>
      <c r="D36" s="28">
        <v>0</v>
      </c>
      <c r="E36" s="28">
        <v>0</v>
      </c>
      <c r="F36" s="39">
        <f t="shared" si="0"/>
        <v>45.43</v>
      </c>
      <c r="G36" s="108">
        <v>2012</v>
      </c>
    </row>
    <row r="37" spans="1:8" ht="12.75" x14ac:dyDescent="0.2">
      <c r="A37" s="100" t="s">
        <v>490</v>
      </c>
      <c r="B37" s="73">
        <v>0</v>
      </c>
      <c r="C37" s="74">
        <v>41.578000000000003</v>
      </c>
      <c r="D37" s="74">
        <v>0.7</v>
      </c>
      <c r="E37" s="74">
        <v>1.5149999999999999</v>
      </c>
      <c r="F37" s="75">
        <f t="shared" si="0"/>
        <v>44.423000000000002</v>
      </c>
      <c r="G37" s="110">
        <v>2011</v>
      </c>
    </row>
    <row r="38" spans="1:8" s="114" customFormat="1" ht="12.75" thickBot="1" x14ac:dyDescent="0.25">
      <c r="A38" s="111" t="s">
        <v>110</v>
      </c>
      <c r="B38" s="112">
        <f>SUM(B6:B37)</f>
        <v>122.42179299999998</v>
      </c>
      <c r="C38" s="112">
        <f>SUM(C6:C37)</f>
        <v>134.84983600000001</v>
      </c>
      <c r="D38" s="112">
        <f>SUM(D6:D37)</f>
        <v>6.3165360000000002</v>
      </c>
      <c r="E38" s="112">
        <f>SUM(E6:E37)</f>
        <v>5.8283999999999994</v>
      </c>
      <c r="F38" s="112">
        <f>SUM(F6:F37)</f>
        <v>275.10144739999998</v>
      </c>
      <c r="G38" s="113"/>
    </row>
    <row r="39" spans="1:8" ht="12.75" x14ac:dyDescent="0.2">
      <c r="A39" s="115"/>
      <c r="B39" s="67"/>
      <c r="C39" s="67"/>
      <c r="D39" s="67"/>
      <c r="E39" s="67"/>
      <c r="F39" s="67"/>
      <c r="G39" s="67"/>
    </row>
    <row r="40" spans="1:8" x14ac:dyDescent="0.25">
      <c r="A40" s="67" t="s">
        <v>166</v>
      </c>
      <c r="B40" s="67"/>
      <c r="C40" s="67"/>
      <c r="D40" s="67"/>
      <c r="E40" s="30"/>
      <c r="F40" s="67"/>
      <c r="G40" s="67"/>
    </row>
    <row r="41" spans="1:8" x14ac:dyDescent="0.25">
      <c r="A41" s="67" t="s">
        <v>141</v>
      </c>
      <c r="B41" s="67"/>
      <c r="C41" s="67"/>
      <c r="D41" s="67"/>
      <c r="E41" s="30"/>
      <c r="F41" s="67"/>
      <c r="G41" s="67"/>
    </row>
    <row r="42" spans="1:8" x14ac:dyDescent="0.25">
      <c r="A42" s="67" t="s">
        <v>613</v>
      </c>
      <c r="B42" s="67"/>
      <c r="C42" s="67"/>
      <c r="D42" s="67"/>
      <c r="E42" s="30"/>
      <c r="F42" s="30"/>
      <c r="G42" s="30"/>
    </row>
    <row r="43" spans="1:8" x14ac:dyDescent="0.25">
      <c r="A43" s="67"/>
      <c r="B43" s="67"/>
      <c r="C43" s="67"/>
      <c r="D43" s="67"/>
      <c r="E43" s="30"/>
      <c r="F43" s="30"/>
      <c r="G43" s="30"/>
    </row>
    <row r="44" spans="1:8" ht="13.5" x14ac:dyDescent="0.2">
      <c r="A44" s="390" t="s">
        <v>453</v>
      </c>
      <c r="B44" s="390"/>
      <c r="C44" s="390"/>
      <c r="D44" s="390"/>
      <c r="E44" s="390"/>
      <c r="F44" s="390"/>
      <c r="G44" s="390"/>
      <c r="H44" s="390"/>
    </row>
    <row r="45" spans="1:8" ht="12.75" x14ac:dyDescent="0.2">
      <c r="A45" s="390" t="s">
        <v>463</v>
      </c>
      <c r="B45" s="390"/>
      <c r="C45" s="390"/>
      <c r="D45" s="390"/>
      <c r="E45" s="390"/>
      <c r="F45" s="390"/>
      <c r="G45" s="390"/>
      <c r="H45" s="390"/>
    </row>
    <row r="46" spans="1:8" ht="12.75" x14ac:dyDescent="0.2">
      <c r="A46" s="389" t="s">
        <v>614</v>
      </c>
      <c r="B46" s="384"/>
      <c r="C46" s="384"/>
      <c r="D46" s="384"/>
      <c r="E46" s="384"/>
      <c r="F46" s="391"/>
      <c r="G46" s="391"/>
      <c r="H46" s="390"/>
    </row>
    <row r="47" spans="1:8" ht="12.75" x14ac:dyDescent="0.2">
      <c r="A47" s="392"/>
      <c r="B47" s="393"/>
      <c r="C47" s="393"/>
      <c r="D47" s="393"/>
      <c r="E47" s="391"/>
      <c r="F47" s="391"/>
      <c r="G47" s="391"/>
      <c r="H47" s="390"/>
    </row>
    <row r="48" spans="1:8" x14ac:dyDescent="0.25">
      <c r="B48" s="30"/>
      <c r="C48" s="30"/>
      <c r="D48" s="30"/>
      <c r="E48" s="30"/>
      <c r="F48" s="30"/>
      <c r="G48" s="30"/>
    </row>
    <row r="49" spans="2:7" x14ac:dyDescent="0.25">
      <c r="B49" s="30"/>
      <c r="C49" s="30"/>
      <c r="D49" s="30"/>
      <c r="E49" s="30"/>
      <c r="F49" s="30"/>
      <c r="G49" s="30"/>
    </row>
    <row r="50" spans="2:7" x14ac:dyDescent="0.25">
      <c r="B50" s="30"/>
      <c r="C50" s="30"/>
      <c r="D50" s="30"/>
      <c r="E50" s="30"/>
      <c r="F50" s="30"/>
      <c r="G50" s="30"/>
    </row>
    <row r="51" spans="2:7" x14ac:dyDescent="0.25">
      <c r="B51" s="30"/>
      <c r="C51" s="30"/>
      <c r="D51" s="30"/>
      <c r="E51" s="30"/>
      <c r="F51" s="30"/>
      <c r="G51" s="30"/>
    </row>
    <row r="52" spans="2:7" x14ac:dyDescent="0.25">
      <c r="B52" s="30"/>
      <c r="C52" s="30"/>
      <c r="D52" s="30"/>
      <c r="E52" s="30"/>
      <c r="F52" s="30"/>
      <c r="G52" s="30"/>
    </row>
    <row r="53" spans="2:7" x14ac:dyDescent="0.25">
      <c r="B53" s="30"/>
      <c r="C53" s="30"/>
      <c r="D53" s="30"/>
      <c r="E53" s="30"/>
      <c r="F53" s="30"/>
      <c r="G53" s="30"/>
    </row>
    <row r="54" spans="2:7" x14ac:dyDescent="0.25">
      <c r="B54" s="30"/>
      <c r="C54" s="30"/>
      <c r="D54" s="30"/>
      <c r="E54" s="30"/>
      <c r="F54" s="30"/>
      <c r="G54" s="30"/>
    </row>
    <row r="55" spans="2:7" x14ac:dyDescent="0.25">
      <c r="B55" s="30"/>
      <c r="C55" s="30"/>
      <c r="D55" s="30"/>
      <c r="E55" s="30"/>
      <c r="F55" s="30"/>
      <c r="G55" s="30"/>
    </row>
    <row r="56" spans="2:7" x14ac:dyDescent="0.25">
      <c r="B56" s="30"/>
      <c r="C56" s="30"/>
      <c r="D56" s="30"/>
      <c r="E56" s="30"/>
      <c r="F56" s="30"/>
      <c r="G56" s="30"/>
    </row>
    <row r="57" spans="2:7" x14ac:dyDescent="0.25">
      <c r="B57" s="30"/>
      <c r="C57" s="30"/>
      <c r="D57" s="30"/>
      <c r="E57" s="30"/>
      <c r="F57" s="30"/>
      <c r="G57" s="30"/>
    </row>
    <row r="58" spans="2:7" x14ac:dyDescent="0.25">
      <c r="B58" s="30"/>
      <c r="C58" s="30"/>
      <c r="D58" s="30"/>
      <c r="E58" s="30"/>
      <c r="F58" s="30"/>
      <c r="G58" s="30"/>
    </row>
    <row r="59" spans="2:7" x14ac:dyDescent="0.25">
      <c r="B59" s="30"/>
      <c r="C59" s="30"/>
      <c r="D59" s="30"/>
      <c r="E59" s="30"/>
      <c r="F59" s="30"/>
      <c r="G59" s="30"/>
    </row>
    <row r="60" spans="2:7" x14ac:dyDescent="0.25">
      <c r="B60" s="30"/>
      <c r="C60" s="30"/>
      <c r="D60" s="30"/>
      <c r="E60" s="30"/>
      <c r="F60" s="30"/>
      <c r="G60" s="30"/>
    </row>
    <row r="61" spans="2:7" x14ac:dyDescent="0.25">
      <c r="B61" s="30"/>
      <c r="C61" s="30"/>
      <c r="D61" s="30"/>
      <c r="E61" s="30"/>
      <c r="F61" s="30"/>
      <c r="G61" s="30"/>
    </row>
    <row r="62" spans="2:7" x14ac:dyDescent="0.25">
      <c r="B62" s="30"/>
      <c r="C62" s="30"/>
      <c r="D62" s="30"/>
      <c r="E62" s="30"/>
      <c r="F62" s="30"/>
      <c r="G62" s="30"/>
    </row>
    <row r="63" spans="2:7" x14ac:dyDescent="0.25">
      <c r="B63" s="30"/>
      <c r="C63" s="30"/>
      <c r="D63" s="30"/>
      <c r="E63" s="30"/>
      <c r="F63" s="30"/>
      <c r="G63" s="30"/>
    </row>
    <row r="64" spans="2:7" x14ac:dyDescent="0.25">
      <c r="B64" s="30"/>
      <c r="C64" s="30"/>
      <c r="D64" s="30"/>
      <c r="E64" s="30"/>
      <c r="F64" s="30"/>
      <c r="G64" s="30"/>
    </row>
    <row r="65" spans="2:7" x14ac:dyDescent="0.25">
      <c r="B65" s="30"/>
      <c r="C65" s="30"/>
      <c r="D65" s="30"/>
      <c r="E65" s="30"/>
      <c r="F65" s="30"/>
      <c r="G65" s="30"/>
    </row>
    <row r="66" spans="2:7" x14ac:dyDescent="0.25">
      <c r="B66" s="30"/>
      <c r="C66" s="30"/>
      <c r="D66" s="30"/>
      <c r="E66" s="30"/>
      <c r="F66" s="30"/>
      <c r="G66" s="30"/>
    </row>
    <row r="67" spans="2:7" x14ac:dyDescent="0.25">
      <c r="B67" s="30"/>
      <c r="C67" s="30"/>
      <c r="D67" s="30"/>
      <c r="E67" s="30"/>
      <c r="F67" s="30"/>
      <c r="G67" s="30"/>
    </row>
    <row r="68" spans="2:7" x14ac:dyDescent="0.25">
      <c r="B68" s="30"/>
      <c r="C68" s="30"/>
      <c r="D68" s="30"/>
      <c r="E68" s="30"/>
      <c r="F68" s="30"/>
      <c r="G68" s="30"/>
    </row>
    <row r="69" spans="2:7" x14ac:dyDescent="0.25">
      <c r="B69" s="30"/>
      <c r="C69" s="30"/>
      <c r="D69" s="30"/>
      <c r="E69" s="30"/>
      <c r="F69" s="30"/>
      <c r="G69" s="30"/>
    </row>
    <row r="70" spans="2:7" x14ac:dyDescent="0.25">
      <c r="B70" s="30"/>
      <c r="C70" s="30"/>
      <c r="D70" s="30"/>
      <c r="E70" s="30"/>
      <c r="F70" s="30"/>
      <c r="G70" s="30"/>
    </row>
    <row r="71" spans="2:7" x14ac:dyDescent="0.25">
      <c r="B71" s="30"/>
      <c r="C71" s="30"/>
      <c r="D71" s="30"/>
      <c r="E71" s="30"/>
      <c r="F71" s="30"/>
      <c r="G71" s="30"/>
    </row>
    <row r="72" spans="2:7" x14ac:dyDescent="0.25">
      <c r="B72" s="30"/>
      <c r="C72" s="30"/>
      <c r="D72" s="30"/>
      <c r="E72" s="30"/>
      <c r="F72" s="30"/>
      <c r="G72" s="30"/>
    </row>
    <row r="73" spans="2:7" x14ac:dyDescent="0.25">
      <c r="B73" s="30"/>
      <c r="C73" s="30"/>
      <c r="D73" s="30"/>
      <c r="E73" s="30"/>
      <c r="F73" s="30"/>
      <c r="G73" s="30"/>
    </row>
    <row r="74" spans="2:7" x14ac:dyDescent="0.25">
      <c r="B74" s="30"/>
      <c r="C74" s="30"/>
      <c r="D74" s="30"/>
      <c r="E74" s="30"/>
      <c r="F74" s="30"/>
      <c r="G74" s="30"/>
    </row>
    <row r="75" spans="2:7" x14ac:dyDescent="0.25">
      <c r="B75" s="30"/>
      <c r="C75" s="30"/>
      <c r="D75" s="30"/>
      <c r="E75" s="30"/>
      <c r="F75" s="30"/>
      <c r="G75" s="30"/>
    </row>
    <row r="76" spans="2:7" x14ac:dyDescent="0.25">
      <c r="B76" s="30"/>
      <c r="C76" s="30"/>
      <c r="D76" s="30"/>
      <c r="E76" s="30"/>
      <c r="F76" s="30"/>
      <c r="G76" s="30"/>
    </row>
    <row r="77" spans="2:7" x14ac:dyDescent="0.25">
      <c r="B77" s="30"/>
      <c r="C77" s="30"/>
      <c r="D77" s="30"/>
      <c r="E77" s="30"/>
      <c r="F77" s="30"/>
      <c r="G77" s="30"/>
    </row>
    <row r="78" spans="2:7" x14ac:dyDescent="0.25">
      <c r="B78" s="30"/>
      <c r="C78" s="30"/>
      <c r="D78" s="30"/>
      <c r="E78" s="30"/>
      <c r="F78" s="30"/>
      <c r="G78" s="30"/>
    </row>
    <row r="79" spans="2:7" x14ac:dyDescent="0.25">
      <c r="B79" s="30"/>
      <c r="C79" s="30"/>
      <c r="D79" s="30"/>
      <c r="E79" s="30"/>
      <c r="F79" s="30"/>
      <c r="G79" s="30"/>
    </row>
    <row r="80" spans="2:7" x14ac:dyDescent="0.25">
      <c r="B80" s="30"/>
      <c r="C80" s="30"/>
      <c r="D80" s="30"/>
      <c r="E80" s="30"/>
      <c r="F80" s="30"/>
      <c r="G80" s="30"/>
    </row>
    <row r="81" spans="2:7" x14ac:dyDescent="0.25">
      <c r="B81" s="30"/>
      <c r="C81" s="30"/>
      <c r="D81" s="30"/>
      <c r="E81" s="30"/>
      <c r="F81" s="30"/>
      <c r="G81" s="30"/>
    </row>
    <row r="82" spans="2:7" x14ac:dyDescent="0.25">
      <c r="B82" s="30"/>
      <c r="C82" s="30"/>
      <c r="D82" s="30"/>
      <c r="E82" s="30"/>
      <c r="F82" s="30"/>
      <c r="G82" s="30"/>
    </row>
    <row r="83" spans="2:7" x14ac:dyDescent="0.25">
      <c r="B83" s="30"/>
      <c r="C83" s="30"/>
      <c r="D83" s="30"/>
      <c r="E83" s="30"/>
      <c r="F83" s="30"/>
      <c r="G83" s="30"/>
    </row>
    <row r="84" spans="2:7" x14ac:dyDescent="0.25">
      <c r="B84" s="30"/>
      <c r="C84" s="30"/>
      <c r="D84" s="30"/>
      <c r="E84" s="30"/>
      <c r="F84" s="30"/>
      <c r="G84" s="30"/>
    </row>
    <row r="85" spans="2:7" x14ac:dyDescent="0.25">
      <c r="B85" s="30"/>
      <c r="C85" s="30"/>
      <c r="D85" s="30"/>
      <c r="E85" s="30"/>
      <c r="F85" s="30"/>
      <c r="G85" s="30"/>
    </row>
    <row r="86" spans="2:7" x14ac:dyDescent="0.25">
      <c r="B86" s="30"/>
      <c r="C86" s="30"/>
      <c r="D86" s="30"/>
      <c r="E86" s="30"/>
      <c r="F86" s="30"/>
      <c r="G86" s="30"/>
    </row>
    <row r="87" spans="2:7" x14ac:dyDescent="0.25">
      <c r="B87" s="30"/>
      <c r="C87" s="30"/>
      <c r="D87" s="30"/>
      <c r="E87" s="30"/>
      <c r="F87" s="30"/>
      <c r="G87" s="30"/>
    </row>
    <row r="88" spans="2:7" x14ac:dyDescent="0.25">
      <c r="B88" s="30"/>
      <c r="C88" s="30"/>
      <c r="D88" s="30"/>
      <c r="E88" s="30"/>
      <c r="F88" s="30"/>
      <c r="G88" s="30"/>
    </row>
    <row r="89" spans="2:7" x14ac:dyDescent="0.25">
      <c r="B89" s="30"/>
      <c r="C89" s="30"/>
      <c r="D89" s="30"/>
      <c r="E89" s="30"/>
      <c r="F89" s="30"/>
      <c r="G89" s="30"/>
    </row>
    <row r="90" spans="2:7" x14ac:dyDescent="0.25">
      <c r="B90" s="30"/>
      <c r="C90" s="30"/>
      <c r="D90" s="30"/>
      <c r="E90" s="30"/>
      <c r="F90" s="30"/>
      <c r="G90" s="30"/>
    </row>
    <row r="91" spans="2:7" x14ac:dyDescent="0.25">
      <c r="B91" s="30"/>
      <c r="C91" s="30"/>
      <c r="D91" s="30"/>
      <c r="E91" s="30"/>
      <c r="F91" s="30"/>
      <c r="G91" s="30"/>
    </row>
    <row r="92" spans="2:7" x14ac:dyDescent="0.25">
      <c r="B92" s="30"/>
      <c r="C92" s="30"/>
      <c r="D92" s="30"/>
      <c r="E92" s="30"/>
      <c r="F92" s="30"/>
      <c r="G92" s="30"/>
    </row>
    <row r="93" spans="2:7" x14ac:dyDescent="0.25">
      <c r="B93" s="30"/>
      <c r="C93" s="30"/>
      <c r="D93" s="30"/>
      <c r="E93" s="30"/>
      <c r="F93" s="30"/>
      <c r="G93" s="30"/>
    </row>
    <row r="94" spans="2:7" x14ac:dyDescent="0.25">
      <c r="B94" s="30"/>
      <c r="C94" s="30"/>
      <c r="D94" s="30"/>
      <c r="E94" s="30"/>
      <c r="F94" s="30"/>
      <c r="G94" s="30"/>
    </row>
    <row r="95" spans="2:7" x14ac:dyDescent="0.25">
      <c r="B95" s="30"/>
      <c r="C95" s="30"/>
      <c r="D95" s="30"/>
      <c r="E95" s="30"/>
      <c r="F95" s="30"/>
      <c r="G95" s="30"/>
    </row>
    <row r="96" spans="2:7" x14ac:dyDescent="0.25">
      <c r="B96" s="30"/>
      <c r="C96" s="30"/>
      <c r="D96" s="30"/>
      <c r="E96" s="30"/>
      <c r="F96" s="30"/>
      <c r="G96" s="30"/>
    </row>
    <row r="97" spans="2:7" x14ac:dyDescent="0.25">
      <c r="B97" s="30"/>
      <c r="C97" s="30"/>
      <c r="D97" s="30"/>
      <c r="E97" s="30"/>
      <c r="F97" s="30"/>
      <c r="G97" s="30"/>
    </row>
    <row r="98" spans="2:7" x14ac:dyDescent="0.25">
      <c r="B98" s="30"/>
      <c r="C98" s="30"/>
      <c r="D98" s="30"/>
      <c r="E98" s="30"/>
      <c r="F98" s="30"/>
      <c r="G98" s="30"/>
    </row>
    <row r="99" spans="2:7" x14ac:dyDescent="0.25">
      <c r="B99" s="30"/>
      <c r="C99" s="30"/>
      <c r="D99" s="30"/>
      <c r="E99" s="30"/>
      <c r="F99" s="30"/>
      <c r="G99" s="30"/>
    </row>
    <row r="100" spans="2:7" x14ac:dyDescent="0.25">
      <c r="B100" s="30"/>
      <c r="C100" s="30"/>
      <c r="D100" s="30"/>
      <c r="E100" s="30"/>
      <c r="F100" s="30"/>
      <c r="G100" s="30"/>
    </row>
    <row r="101" spans="2:7" x14ac:dyDescent="0.25">
      <c r="B101" s="30"/>
      <c r="C101" s="30"/>
      <c r="D101" s="30"/>
      <c r="E101" s="30"/>
      <c r="F101" s="30"/>
      <c r="G101" s="30"/>
    </row>
    <row r="102" spans="2:7" x14ac:dyDescent="0.25">
      <c r="B102" s="30"/>
      <c r="C102" s="30"/>
      <c r="D102" s="30"/>
      <c r="E102" s="30"/>
      <c r="F102" s="30"/>
      <c r="G102" s="30"/>
    </row>
    <row r="103" spans="2:7" x14ac:dyDescent="0.25">
      <c r="B103" s="30"/>
      <c r="C103" s="30"/>
      <c r="D103" s="30"/>
      <c r="E103" s="30"/>
      <c r="F103" s="30"/>
      <c r="G103" s="30"/>
    </row>
    <row r="104" spans="2:7" x14ac:dyDescent="0.25">
      <c r="B104" s="30"/>
      <c r="C104" s="30"/>
      <c r="D104" s="30"/>
      <c r="E104" s="30"/>
      <c r="F104" s="30"/>
      <c r="G104" s="30"/>
    </row>
    <row r="105" spans="2:7" x14ac:dyDescent="0.25">
      <c r="B105" s="30"/>
      <c r="C105" s="30"/>
      <c r="D105" s="30"/>
      <c r="E105" s="30"/>
      <c r="F105" s="30"/>
      <c r="G105" s="30"/>
    </row>
    <row r="106" spans="2:7" x14ac:dyDescent="0.25">
      <c r="B106" s="30"/>
      <c r="C106" s="30"/>
      <c r="D106" s="30"/>
      <c r="E106" s="30"/>
      <c r="F106" s="30"/>
      <c r="G106" s="30"/>
    </row>
    <row r="107" spans="2:7" x14ac:dyDescent="0.25">
      <c r="B107" s="30"/>
      <c r="C107" s="30"/>
      <c r="D107" s="30"/>
      <c r="E107" s="30"/>
      <c r="F107" s="30"/>
      <c r="G107" s="30"/>
    </row>
    <row r="108" spans="2:7" x14ac:dyDescent="0.25">
      <c r="B108" s="30"/>
      <c r="C108" s="30"/>
      <c r="D108" s="30"/>
      <c r="E108" s="30"/>
      <c r="F108" s="30"/>
      <c r="G108" s="30"/>
    </row>
    <row r="109" spans="2:7" x14ac:dyDescent="0.25">
      <c r="B109" s="30"/>
      <c r="C109" s="30"/>
      <c r="D109" s="30"/>
      <c r="E109" s="30"/>
      <c r="F109" s="30"/>
      <c r="G109" s="30"/>
    </row>
    <row r="110" spans="2:7" x14ac:dyDescent="0.25">
      <c r="B110" s="30"/>
      <c r="C110" s="30"/>
      <c r="D110" s="30"/>
      <c r="E110" s="30"/>
      <c r="F110" s="30"/>
      <c r="G110" s="30"/>
    </row>
    <row r="111" spans="2:7" x14ac:dyDescent="0.25">
      <c r="B111" s="30"/>
      <c r="C111" s="30"/>
      <c r="D111" s="30"/>
      <c r="E111" s="30"/>
      <c r="F111" s="30"/>
      <c r="G111" s="30"/>
    </row>
    <row r="112" spans="2:7" x14ac:dyDescent="0.25">
      <c r="B112" s="30"/>
      <c r="C112" s="30"/>
      <c r="D112" s="30"/>
      <c r="E112" s="30"/>
      <c r="F112" s="30"/>
      <c r="G112" s="30"/>
    </row>
    <row r="113" spans="2:7" x14ac:dyDescent="0.25">
      <c r="B113" s="30"/>
      <c r="C113" s="30"/>
      <c r="D113" s="30"/>
      <c r="E113" s="30"/>
      <c r="F113" s="30"/>
      <c r="G113" s="30"/>
    </row>
    <row r="114" spans="2:7" x14ac:dyDescent="0.25">
      <c r="B114" s="30"/>
      <c r="C114" s="30"/>
      <c r="D114" s="30"/>
      <c r="E114" s="30"/>
      <c r="F114" s="30"/>
      <c r="G114" s="30"/>
    </row>
    <row r="115" spans="2:7" x14ac:dyDescent="0.25">
      <c r="B115" s="30"/>
      <c r="C115" s="30"/>
      <c r="D115" s="30"/>
      <c r="E115" s="30"/>
      <c r="F115" s="30"/>
      <c r="G115" s="30"/>
    </row>
    <row r="116" spans="2:7" x14ac:dyDescent="0.25">
      <c r="B116" s="30"/>
      <c r="C116" s="30"/>
      <c r="D116" s="30"/>
      <c r="E116" s="30"/>
      <c r="F116" s="30"/>
      <c r="G116" s="30"/>
    </row>
    <row r="117" spans="2:7" x14ac:dyDescent="0.25">
      <c r="B117" s="30"/>
      <c r="C117" s="30"/>
      <c r="D117" s="30"/>
      <c r="E117" s="30"/>
      <c r="F117" s="30"/>
      <c r="G117" s="30"/>
    </row>
    <row r="118" spans="2:7" x14ac:dyDescent="0.25">
      <c r="B118" s="30"/>
      <c r="C118" s="30"/>
      <c r="D118" s="30"/>
      <c r="E118" s="30"/>
      <c r="F118" s="30"/>
      <c r="G118" s="30"/>
    </row>
    <row r="119" spans="2:7" x14ac:dyDescent="0.25">
      <c r="B119" s="30"/>
      <c r="C119" s="30"/>
      <c r="D119" s="30"/>
      <c r="E119" s="30"/>
      <c r="F119" s="30"/>
      <c r="G119" s="30"/>
    </row>
    <row r="120" spans="2:7" x14ac:dyDescent="0.25">
      <c r="B120" s="30"/>
      <c r="C120" s="30"/>
      <c r="D120" s="30"/>
      <c r="E120" s="30"/>
      <c r="F120" s="30"/>
      <c r="G120" s="30"/>
    </row>
    <row r="121" spans="2:7" x14ac:dyDescent="0.25">
      <c r="B121" s="30"/>
      <c r="C121" s="30"/>
      <c r="D121" s="30"/>
      <c r="E121" s="30"/>
      <c r="F121" s="30"/>
      <c r="G121" s="30"/>
    </row>
    <row r="122" spans="2:7" x14ac:dyDescent="0.25">
      <c r="B122" s="30"/>
      <c r="C122" s="30"/>
      <c r="D122" s="30"/>
      <c r="E122" s="30"/>
      <c r="F122" s="30"/>
      <c r="G122" s="30"/>
    </row>
    <row r="123" spans="2:7" x14ac:dyDescent="0.25">
      <c r="B123" s="30"/>
      <c r="C123" s="30"/>
      <c r="D123" s="30"/>
      <c r="E123" s="30"/>
      <c r="F123" s="30"/>
      <c r="G123" s="30"/>
    </row>
    <row r="124" spans="2:7" x14ac:dyDescent="0.25">
      <c r="B124" s="30"/>
      <c r="C124" s="30"/>
      <c r="D124" s="30"/>
      <c r="E124" s="30"/>
      <c r="F124" s="30"/>
      <c r="G124" s="30"/>
    </row>
    <row r="125" spans="2:7" x14ac:dyDescent="0.25">
      <c r="B125" s="30"/>
      <c r="C125" s="30"/>
      <c r="D125" s="30"/>
      <c r="E125" s="30"/>
      <c r="F125" s="30"/>
      <c r="G125" s="30"/>
    </row>
    <row r="126" spans="2:7" x14ac:dyDescent="0.25">
      <c r="B126" s="30"/>
      <c r="C126" s="30"/>
      <c r="D126" s="30"/>
      <c r="E126" s="30"/>
      <c r="F126" s="30"/>
      <c r="G126" s="30"/>
    </row>
    <row r="127" spans="2:7" x14ac:dyDescent="0.25">
      <c r="B127" s="30"/>
      <c r="C127" s="30"/>
      <c r="D127" s="30"/>
      <c r="E127" s="30"/>
      <c r="F127" s="30"/>
      <c r="G127" s="30"/>
    </row>
    <row r="128" spans="2:7" x14ac:dyDescent="0.25">
      <c r="B128" s="30"/>
      <c r="C128" s="30"/>
      <c r="D128" s="30"/>
      <c r="E128" s="30"/>
      <c r="F128" s="30"/>
      <c r="G128" s="30"/>
    </row>
    <row r="129" spans="2:7" x14ac:dyDescent="0.25">
      <c r="B129" s="30"/>
      <c r="C129" s="30"/>
      <c r="D129" s="30"/>
      <c r="E129" s="30"/>
      <c r="F129" s="30"/>
      <c r="G129" s="30"/>
    </row>
    <row r="130" spans="2:7" x14ac:dyDescent="0.25">
      <c r="B130" s="30"/>
      <c r="C130" s="30"/>
      <c r="D130" s="30"/>
      <c r="E130" s="30"/>
      <c r="F130" s="30"/>
      <c r="G130" s="30"/>
    </row>
    <row r="131" spans="2:7" x14ac:dyDescent="0.25">
      <c r="B131" s="30"/>
      <c r="C131" s="30"/>
      <c r="D131" s="30"/>
      <c r="E131" s="30"/>
      <c r="F131" s="30"/>
      <c r="G131" s="30"/>
    </row>
    <row r="132" spans="2:7" x14ac:dyDescent="0.25">
      <c r="B132" s="30"/>
      <c r="C132" s="30"/>
      <c r="D132" s="30"/>
      <c r="E132" s="30"/>
      <c r="F132" s="30"/>
      <c r="G132" s="30"/>
    </row>
    <row r="133" spans="2:7" x14ac:dyDescent="0.25">
      <c r="B133" s="30"/>
      <c r="C133" s="30"/>
      <c r="D133" s="30"/>
      <c r="E133" s="30"/>
      <c r="F133" s="30"/>
      <c r="G133" s="30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omt dokument" ma:contentTypeID="0x0101007C0D585133FC4D8CA5D6A9B98E57C6770092D89F0B18B3EE48B6BCD248A311EA8D" ma:contentTypeVersion="5" ma:contentTypeDescription="" ma:contentTypeScope="" ma:versionID="0233e8d8bf08b844cf58f34ed73ed48a">
  <xsd:schema xmlns:xsd="http://www.w3.org/2001/XMLSchema" xmlns:p="http://schemas.microsoft.com/office/2006/metadata/properties" targetNamespace="http://schemas.microsoft.com/office/2006/metadata/properties" ma:root="true" ma:fieldsID="327597e5059cfd4f18ebbe5bebbcfa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Overskrif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307167E-DAD1-462F-A93E-B9E043F1D4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FE03AB-85A1-45A2-AE0D-B7103A9FF3AC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33A6422-38B4-46D0-8FEA-3872B8B6E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12</vt:i4>
      </vt:variant>
    </vt:vector>
  </HeadingPairs>
  <TitlesOfParts>
    <vt:vector size="24" baseType="lpstr">
      <vt:lpstr>Innledning</vt:lpstr>
      <vt:lpstr>Totale ressurser  per område</vt:lpstr>
      <vt:lpstr>Totale ressurser pr res.kat</vt:lpstr>
      <vt:lpstr>Feltoversikt</vt:lpstr>
      <vt:lpstr>Solgt og levert</vt:lpstr>
      <vt:lpstr>Reserver RK 1,2 og 3 </vt:lpstr>
      <vt:lpstr>Reserver RK 3F funn</vt:lpstr>
      <vt:lpstr>Funn Felt RK 4F</vt:lpstr>
      <vt:lpstr>Funn RK 5F</vt:lpstr>
      <vt:lpstr>Funn RK 7F</vt:lpstr>
      <vt:lpstr>Funn i felt og funn</vt:lpstr>
      <vt:lpstr>Tilstedeværende</vt:lpstr>
      <vt:lpstr>Feltoversikt!Utskriftsområde</vt:lpstr>
      <vt:lpstr>'Funn i felt og funn'!Utskriftsområde</vt:lpstr>
      <vt:lpstr>'Funn RK 5F'!Utskriftsområde</vt:lpstr>
      <vt:lpstr>'Funn RK 7F'!Utskriftsområde</vt:lpstr>
      <vt:lpstr>Innledning!Utskriftsområde</vt:lpstr>
      <vt:lpstr>'Solgt og levert'!Utskriftsområde</vt:lpstr>
      <vt:lpstr>'Totale ressurser  per område'!Utskriftsområde</vt:lpstr>
      <vt:lpstr>Feltoversikt!Utskriftstitler</vt:lpstr>
      <vt:lpstr>'Funn i felt og funn'!Utskriftstitler</vt:lpstr>
      <vt:lpstr>'Reserver RK 1,2 og 3 '!Utskriftstitler</vt:lpstr>
      <vt:lpstr>'Solgt og levert'!Utskriftstitler</vt:lpstr>
      <vt:lpstr>Tilstedeværende!Utskriftstitler</vt:lpstr>
    </vt:vector>
  </TitlesOfParts>
  <Company>OD - PTIL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Inger</cp:lastModifiedBy>
  <cp:lastPrinted>2013-02-28T10:52:07Z</cp:lastPrinted>
  <dcterms:created xsi:type="dcterms:W3CDTF">2011-02-17T09:00:03Z</dcterms:created>
  <dcterms:modified xsi:type="dcterms:W3CDTF">2013-03-01T13:28:12Z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0x0101007C0D585133FC4D8CA5D6A9B98E57C6770092D89F0B18B3EE48B6BCD248A311EA8D</vt:lpwstr>
  </property>
</Properties>
</file>